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БЮДЖЕТА'!$A$9:$Z$359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<sst xmlns="http://schemas.openxmlformats.org/spreadsheetml/2006/main" count="1870" uniqueCount="406">
  <si>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</si>
  <si>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</si>
  <si>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</si>
  <si>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</si>
  <si>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</si>
  <si>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</si>
  <si>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</si>
  <si>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</si>
  <si>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</si>
  <si>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</si>
  <si>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</si>
  <si>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</si>
  <si>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</si>
  <si>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</si>
  <si>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</si>
  <si>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</si>
  <si>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</si>
  <si>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</si>
  <si>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</si>
  <si>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</si>
  <si>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</si>
  <si>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</si>
  <si>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</si>
  <si>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</si>
  <si>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</si>
  <si>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</si>
  <si>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</si>
  <si>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</si>
  <si>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</si>
  <si>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</si>
  <si>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</si>
  <si>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</si>
  <si>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</si>
  <si>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</si>
  <si>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</si>
  <si>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</si>
  <si>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</si>
  <si>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</si>
  <si>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</si>
  <si>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</si>
  <si>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</si>
  <si>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</si>
  <si>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</si>
  <si>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</si>
  <si>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</si>
  <si>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</si>
  <si>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</si>
  <si>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</si>
  <si>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</si>
  <si>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</si>
  <si>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</si>
  <si>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</si>
  <si>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</si>
  <si>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</si>
  <si>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</si>
  <si>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</si>
  <si>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</si>
  <si>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</si>
  <si>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</si>
  <si>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</si>
  <si>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</si>
  <si>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</si>
  <si>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</si>
  <si>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</si>
  <si>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</si>
  <si>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</si>
  <si>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</si>
  <si>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</si>
  <si>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</si>
  <si>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</si>
  <si>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</si>
  <si>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</si>
  <si>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</si>
  <si>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</si>
  <si>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</si>
  <si>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</si>
  <si>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</si>
  <si>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</si>
  <si>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</si>
  <si>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</si>
  <si>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</si>
  <si>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</si>
  <si>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</si>
  <si>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</si>
  <si>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</si>
  <si>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</si>
  <si>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</si>
  <si>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</si>
  <si>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</si>
  <si>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</si>
  <si>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</si>
  <si>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</si>
  <si>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</si>
  <si>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</si>
  <si>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</si>
  <si>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</si>
  <si>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</si>
  <si>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</si>
  <si>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</si>
  <si>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</si>
  <si>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</si>
  <si>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</si>
  <si>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</si>
  <si>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</si>
  <si>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</si>
  <si>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</si>
  <si>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</si>
  <si>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</si>
  <si>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</si>
  <si>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</si>
  <si>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</si>
  <si>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</si>
  <si>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</si>
  <si>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</si>
  <si>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</si>
  <si>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</si>
  <si>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</si>
  <si>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</si>
  <si>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</si>
  <si>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</si>
  <si>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</si>
  <si>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</si>
  <si>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</si>
  <si>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</si>
  <si>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</si>
  <si>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</si>
  <si>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</si>
  <si>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</si>
  <si>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</si>
  <si>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</si>
  <si>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</si>
  <si>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</si>
  <si>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</si>
  <si>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</si>
  <si>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</si>
  <si>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</si>
  <si>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</si>
  <si>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</si>
  <si>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</si>
  <si>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</si>
  <si>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</si>
  <si>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</si>
  <si>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</si>
  <si>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</si>
  <si>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</si>
  <si>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</si>
  <si>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</si>
  <si>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</si>
  <si>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</si>
  <si>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</si>
  <si>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</si>
  <si>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</si>
  <si>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</si>
  <si>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</si>
  <si>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</si>
  <si>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</si>
  <si>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</si>
  <si>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</si>
  <si>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</si>
  <si>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</si>
  <si>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</si>
  <si>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</si>
  <si>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</si>
  <si>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</si>
  <si>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</si>
  <si>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</si>
  <si>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</si>
  <si>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</si>
  <si>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</si>
  <si>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</si>
  <si>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</si>
  <si>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</si>
  <si>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</si>
  <si>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</si>
  <si>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</si>
  <si>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</si>
  <si>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</si>
  <si>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</si>
  <si>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</si>
  <si>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</si>
  <si>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</si>
  <si>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</si>
  <si>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</si>
  <si>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</si>
  <si>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</si>
  <si>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</si>
  <si>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</si>
  <si>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</si>
  <si>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</si>
  <si>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</si>
  <si>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</si>
  <si>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</si>
  <si>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</si>
  <si>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</si>
  <si>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</si>
  <si>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</si>
  <si>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</si>
  <si>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</si>
  <si>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</si>
  <si>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</si>
  <si>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</si>
  <si>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</si>
  <si>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</si>
  <si>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</si>
  <si>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</si>
  <si>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</si>
  <si>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</si>
  <si>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</si>
  <si>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</si>
  <si>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</si>
  <si>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</si>
  <si>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</si>
  <si>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</si>
  <si>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</si>
  <si>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</si>
  <si>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</si>
  <si>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</si>
  <si>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</si>
  <si>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</si>
  <si>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</si>
  <si>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</si>
  <si>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</si>
  <si>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</si>
  <si>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</si>
  <si>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</si>
  <si>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</si>
  <si>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</si>
  <si>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</si>
  <si>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</si>
  <si>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</si>
  <si>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</si>
  <si>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</si>
  <si>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</si>
  <si>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</si>
  <si>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</si>
  <si>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</si>
  <si>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</si>
  <si>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</si>
  <si>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</si>
  <si>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</si>
  <si>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</si>
  <si>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</si>
  <si>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</si>
  <si>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</si>
  <si>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</si>
  <si>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</si>
  <si>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</si>
  <si>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</si>
  <si>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</si>
  <si>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</si>
  <si>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</si>
  <si>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</si>
  <si>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</si>
  <si>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</si>
  <si>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</si>
  <si>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</si>
  <si>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</si>
  <si>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</si>
  <si>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</si>
  <si>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</si>
  <si>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</si>
  <si>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</si>
  <si>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</si>
  <si>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</si>
  <si>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</si>
  <si>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</si>
  <si>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</si>
  <si>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</si>
  <si>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</si>
  <si>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</si>
  <si>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</si>
  <si>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</si>
  <si>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</si>
  <si>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</si>
  <si>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</si>
  <si>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</si>
  <si>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</si>
  <si>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</si>
  <si>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</si>
  <si>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</si>
  <si>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</si>
  <si>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</si>
  <si>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</si>
  <si>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</si>
  <si>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</si>
  <si>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</si>
  <si>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</si>
  <si>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</si>
  <si>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</si>
  <si>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</si>
  <si>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</si>
  <si>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</si>
  <si>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</si>
  <si>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</si>
  <si>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</si>
  <si>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</si>
  <si>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</si>
  <si>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</si>
  <si>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</si>
  <si>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</si>
  <si>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</si>
  <si>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</si>
  <si>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</si>
  <si>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</si>
  <si>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</si>
  <si>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</si>
  <si>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</si>
  <si>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</si>
  <si>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</si>
  <si>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</si>
  <si>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</si>
  <si>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</si>
  <si>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</si>
  <si>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</si>
  <si>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</si>
  <si>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</si>
  <si>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</si>
  <si>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</si>
  <si>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</si>
  <si>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</si>
  <si>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</si>
  <si>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</si>
  <si>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</si>
  <si>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</si>
  <si>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</si>
  <si>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</si>
  <si>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</si>
  <si>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</si>
  <si>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</si>
  <si>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</si>
  <si>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</si>
  <si>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</si>
  <si>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</si>
  <si>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</si>
  <si>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</si>
  <si>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</si>
  <si>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</si>
  <si>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</si>
  <si>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</si>
  <si>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</si>
  <si>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</si>
  <si>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</si>
  <si>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</si>
  <si>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</si>
  <si>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</si>
  <si>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</si>
  <si>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</si>
  <si>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</si>
  <si>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</si>
  <si>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</si>
  <si>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</si>
  <si>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</si>
  <si>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</si>
  <si>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</si>
  <si>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</si>
  <si>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</si>
  <si>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</si>
  <si>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</si>
  <si>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</si>
  <si>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</si>
  <si>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</si>
  <si>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</si>
  <si>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</si>
  <si>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</si>
  <si>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</si>
  <si>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</si>
  <si>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</si>
  <si>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</si>
  <si>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</si>
  <si>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</si>
  <si>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</si>
  <si>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</si>
  <si>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</si>
  <si>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</si>
  <si>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</si>
  <si>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</si>
  <si>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</si>
  <si>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</si>
  <si>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</si>
  <si>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</si>
  <si>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</si>
  <si>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</si>
  <si>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</si>
  <si>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</si>
  <si>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</si>
  <si>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</si>
  <si>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</si>
  <si>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</si>
  <si>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</si>
  <si>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</si>
  <si>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>9990009100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</si>
  <si>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</si>
  <si>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</si>
  <si>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</si>
  <si>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</si>
  <si>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________  от ____________</t>
  </si>
  <si>
    <t>районного бюджета на 2020 и 2021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</si>
  <si>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2021 год</t>
  </si>
  <si>
    <t>МП"Развитие малоэтажного жилищного строительства на территории Михайловского муниципального района на 2016-2018 годы"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</si>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</sst>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173" fontId="2" fillId="37" borderId="10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2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7"/>
  <sheetViews>
    <sheetView showGridLines="0" tabSelected="1" zoomScale="115" zoomScaleNormal="115" zoomScalePageLayoutView="0" workbookViewId="0" topLeftCell="A1">
      <selection activeCell="Z469" sqref="Z469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69" t="s">
        <v>392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3" ht="18.75" customHeight="1">
      <c r="B3" s="170" t="s">
        <v>239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2:22" ht="15.75">
      <c r="B4" s="2" t="s">
        <v>240</v>
      </c>
      <c r="C4" s="169" t="s">
        <v>395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6" spans="1:25" ht="30.75" customHeight="1">
      <c r="A6" s="168" t="s">
        <v>86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X6" s="2"/>
      <c r="Y6" s="2"/>
    </row>
    <row r="7" spans="1:26" ht="57" customHeight="1">
      <c r="A7" s="171" t="s">
        <v>396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391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  <c r="Z9" s="36" t="s">
        <v>397</v>
      </c>
    </row>
    <row r="10" spans="1:26" ht="29.25" thickBot="1">
      <c r="A10" s="102" t="s">
        <v>60</v>
      </c>
      <c r="B10" s="103">
        <v>951</v>
      </c>
      <c r="C10" s="103" t="s">
        <v>61</v>
      </c>
      <c r="D10" s="103" t="s">
        <v>249</v>
      </c>
      <c r="E10" s="103" t="s">
        <v>5</v>
      </c>
      <c r="F10" s="104"/>
      <c r="G10" s="177">
        <f>G11+G173+G179+G186+G228+G260+G282+G309+G330+G337+G344+G350</f>
        <v>191835.15747000003</v>
      </c>
      <c r="H10" s="28" t="e">
        <f>H11+H162+H180+H186+#REF!+H268+H290+H318+H331+H341+H346+H351</f>
        <v>#REF!</v>
      </c>
      <c r="I10" s="28" t="e">
        <f>I11+I162+I180+I186+#REF!+I268+I290+I318+I331+I341+I346+I351</f>
        <v>#REF!</v>
      </c>
      <c r="J10" s="28" t="e">
        <f>J11+J162+J180+J186+#REF!+J268+J290+J318+J331+J341+J346+J351</f>
        <v>#REF!</v>
      </c>
      <c r="K10" s="28" t="e">
        <f>K11+K162+K180+K186+#REF!+K268+K290+K318+K331+K341+K346+K351</f>
        <v>#REF!</v>
      </c>
      <c r="L10" s="28" t="e">
        <f>L11+L162+L180+L186+#REF!+L268+L290+L318+L331+L341+L346+L351</f>
        <v>#REF!</v>
      </c>
      <c r="M10" s="28" t="e">
        <f>M11+M162+M180+M186+#REF!+M268+M290+M318+M331+M341+M346+M351</f>
        <v>#REF!</v>
      </c>
      <c r="N10" s="28" t="e">
        <f>N11+N162+N180+N186+#REF!+N268+N290+N318+N331+N341+N346+N351</f>
        <v>#REF!</v>
      </c>
      <c r="O10" s="28" t="e">
        <f>O11+O162+O180+O186+#REF!+O268+O290+O318+O331+O341+O346+O351</f>
        <v>#REF!</v>
      </c>
      <c r="P10" s="28" t="e">
        <f>P11+P162+P180+P186+#REF!+P268+P290+P318+P331+P341+P346+P351</f>
        <v>#REF!</v>
      </c>
      <c r="Q10" s="28" t="e">
        <f>Q11+Q162+Q180+Q186+#REF!+Q268+Q290+Q318+Q331+Q341+Q346+Q351</f>
        <v>#REF!</v>
      </c>
      <c r="R10" s="28" t="e">
        <f>R11+R162+R180+R186+#REF!+R268+R290+R318+R331+R341+R346+R351</f>
        <v>#REF!</v>
      </c>
      <c r="S10" s="28" t="e">
        <f>S11+S162+S180+S186+#REF!+S268+S290+S318+S331+S341+S346+S351</f>
        <v>#REF!</v>
      </c>
      <c r="T10" s="28" t="e">
        <f>T11+T162+T180+T186+#REF!+T268+T290+T318+T331+T341+T346+T351</f>
        <v>#REF!</v>
      </c>
      <c r="U10" s="28" t="e">
        <f>U11+U162+U180+U186+#REF!+U268+U290+U318+U331+U341+U346+U351</f>
        <v>#REF!</v>
      </c>
      <c r="V10" s="28" t="e">
        <f>V11+V162+V180+V186+#REF!+V268+V290+V318+V331+V341+V346+V351</f>
        <v>#REF!</v>
      </c>
      <c r="W10" s="28" t="e">
        <f>W11+W162+W180+W186+#REF!+W268+W290+W318+W331+W341+W346+W351</f>
        <v>#REF!</v>
      </c>
      <c r="X10" s="60" t="e">
        <f>X11+X162+X180+X186+#REF!+X268+X290+X318+X331+X341+X346+X351</f>
        <v>#REF!</v>
      </c>
      <c r="Y10" s="59" t="e">
        <f aca="true" t="shared" si="0" ref="Y10:Y20">X10/G10*100</f>
        <v>#REF!</v>
      </c>
      <c r="Z10" s="177">
        <f>Z11+Z173+Z179+Z186+Z228+Z260+Z282+Z309+Z330+Z337+Z344+Z350</f>
        <v>186571.95747000002</v>
      </c>
    </row>
    <row r="11" spans="1:26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249</v>
      </c>
      <c r="E11" s="14" t="s">
        <v>5</v>
      </c>
      <c r="F11" s="14"/>
      <c r="G11" s="140">
        <f>G12+G20+G44+G64+G80+G85+G58+G74</f>
        <v>89704.009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  <c r="Z11" s="140">
        <f>Z12+Z20+Z44+Z64+Z80+Z85+Z58+Z74</f>
        <v>92571.10900000001</v>
      </c>
    </row>
    <row r="12" spans="1:26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249</v>
      </c>
      <c r="E12" s="109" t="s">
        <v>5</v>
      </c>
      <c r="F12" s="109"/>
      <c r="G12" s="110">
        <f>G13</f>
        <v>2308.6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49.71135666637789</v>
      </c>
      <c r="Z12" s="110">
        <f>Z13</f>
        <v>2413.5</v>
      </c>
    </row>
    <row r="13" spans="1:26" ht="34.5" customHeight="1" outlineLevel="3" thickBot="1">
      <c r="A13" s="111" t="s">
        <v>131</v>
      </c>
      <c r="B13" s="19">
        <v>951</v>
      </c>
      <c r="C13" s="11" t="s">
        <v>6</v>
      </c>
      <c r="D13" s="11" t="s">
        <v>250</v>
      </c>
      <c r="E13" s="11" t="s">
        <v>5</v>
      </c>
      <c r="F13" s="11"/>
      <c r="G13" s="12">
        <f>G14</f>
        <v>2308.6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49.71135666637789</v>
      </c>
      <c r="Z13" s="12">
        <f>Z14</f>
        <v>2413.5</v>
      </c>
    </row>
    <row r="14" spans="1:26" ht="36" customHeight="1" outlineLevel="3" thickBot="1">
      <c r="A14" s="111" t="s">
        <v>132</v>
      </c>
      <c r="B14" s="19">
        <v>951</v>
      </c>
      <c r="C14" s="11" t="s">
        <v>6</v>
      </c>
      <c r="D14" s="11" t="s">
        <v>251</v>
      </c>
      <c r="E14" s="11" t="s">
        <v>5</v>
      </c>
      <c r="F14" s="11"/>
      <c r="G14" s="12">
        <f>G15</f>
        <v>2308.6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2413.5</v>
      </c>
    </row>
    <row r="15" spans="1:26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252</v>
      </c>
      <c r="E15" s="90" t="s">
        <v>5</v>
      </c>
      <c r="F15" s="90"/>
      <c r="G15" s="16">
        <f>G16</f>
        <v>2308.6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2413.5</v>
      </c>
    </row>
    <row r="16" spans="1:26" ht="31.5" customHeight="1" outlineLevel="3" thickBot="1">
      <c r="A16" s="5" t="s">
        <v>90</v>
      </c>
      <c r="B16" s="21">
        <v>951</v>
      </c>
      <c r="C16" s="6" t="s">
        <v>6</v>
      </c>
      <c r="D16" s="6" t="s">
        <v>252</v>
      </c>
      <c r="E16" s="6" t="s">
        <v>87</v>
      </c>
      <c r="F16" s="6"/>
      <c r="G16" s="7">
        <f>G17+G18+G19</f>
        <v>2308.6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2413.5</v>
      </c>
    </row>
    <row r="17" spans="1:26" ht="20.25" customHeight="1" outlineLevel="3" thickBot="1">
      <c r="A17" s="87" t="s">
        <v>246</v>
      </c>
      <c r="B17" s="91">
        <v>951</v>
      </c>
      <c r="C17" s="92" t="s">
        <v>6</v>
      </c>
      <c r="D17" s="92" t="s">
        <v>252</v>
      </c>
      <c r="E17" s="92" t="s">
        <v>88</v>
      </c>
      <c r="F17" s="92"/>
      <c r="G17" s="97">
        <v>1876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7">
        <v>1968</v>
      </c>
    </row>
    <row r="18" spans="1:26" ht="30.75" customHeight="1" outlineLevel="4" thickBot="1">
      <c r="A18" s="87" t="s">
        <v>248</v>
      </c>
      <c r="B18" s="91">
        <v>951</v>
      </c>
      <c r="C18" s="92" t="s">
        <v>6</v>
      </c>
      <c r="D18" s="92" t="s">
        <v>252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  <c r="Z18" s="97">
        <v>0</v>
      </c>
    </row>
    <row r="19" spans="1:26" ht="48" outlineLevel="4" thickBot="1">
      <c r="A19" s="87" t="s">
        <v>241</v>
      </c>
      <c r="B19" s="91">
        <v>951</v>
      </c>
      <c r="C19" s="92" t="s">
        <v>6</v>
      </c>
      <c r="D19" s="92" t="s">
        <v>252</v>
      </c>
      <c r="E19" s="92" t="s">
        <v>242</v>
      </c>
      <c r="F19" s="92"/>
      <c r="G19" s="97">
        <v>432.6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7">
        <v>445.5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249</v>
      </c>
      <c r="E20" s="9" t="s">
        <v>5</v>
      </c>
      <c r="F20" s="9"/>
      <c r="G20" s="156">
        <f>G21</f>
        <v>4946.7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23.200040026684455</v>
      </c>
      <c r="Z20" s="156">
        <f>Z21</f>
        <v>5176.6</v>
      </c>
    </row>
    <row r="21" spans="1:26" ht="32.25" outlineLevel="5" thickBot="1">
      <c r="A21" s="111" t="s">
        <v>131</v>
      </c>
      <c r="B21" s="19">
        <v>951</v>
      </c>
      <c r="C21" s="11" t="s">
        <v>17</v>
      </c>
      <c r="D21" s="11" t="s">
        <v>250</v>
      </c>
      <c r="E21" s="11" t="s">
        <v>5</v>
      </c>
      <c r="F21" s="11"/>
      <c r="G21" s="157">
        <f>G22</f>
        <v>4946.7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5176.6</v>
      </c>
    </row>
    <row r="22" spans="1:26" ht="32.25" outlineLevel="5" thickBot="1">
      <c r="A22" s="111" t="s">
        <v>132</v>
      </c>
      <c r="B22" s="19">
        <v>951</v>
      </c>
      <c r="C22" s="11" t="s">
        <v>17</v>
      </c>
      <c r="D22" s="11" t="s">
        <v>251</v>
      </c>
      <c r="E22" s="11" t="s">
        <v>5</v>
      </c>
      <c r="F22" s="11"/>
      <c r="G22" s="157">
        <f>G23+G36+G42</f>
        <v>4946.7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Z23+Z36+Z42</f>
        <v>5176.6</v>
      </c>
    </row>
    <row r="23" spans="1:26" ht="49.5" customHeight="1" outlineLevel="6" thickBot="1">
      <c r="A23" s="112" t="s">
        <v>196</v>
      </c>
      <c r="B23" s="129">
        <v>951</v>
      </c>
      <c r="C23" s="90" t="s">
        <v>17</v>
      </c>
      <c r="D23" s="90" t="s">
        <v>253</v>
      </c>
      <c r="E23" s="90" t="s">
        <v>5</v>
      </c>
      <c r="F23" s="90"/>
      <c r="G23" s="158">
        <f>G24+G28+G33+G30</f>
        <v>2874.7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  <c r="Z23" s="158">
        <f>Z24+Z28+Z33+Z30</f>
        <v>2964.6</v>
      </c>
    </row>
    <row r="24" spans="1:26" ht="33" customHeight="1" outlineLevel="6" thickBot="1">
      <c r="A24" s="5" t="s">
        <v>90</v>
      </c>
      <c r="B24" s="21">
        <v>951</v>
      </c>
      <c r="C24" s="6" t="s">
        <v>17</v>
      </c>
      <c r="D24" s="6" t="s">
        <v>253</v>
      </c>
      <c r="E24" s="6" t="s">
        <v>87</v>
      </c>
      <c r="F24" s="6"/>
      <c r="G24" s="159">
        <f>G25+G26+G27</f>
        <v>2670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59">
        <f>Z25+Z26+Z27</f>
        <v>2740</v>
      </c>
    </row>
    <row r="25" spans="1:26" ht="18.75" customHeight="1" outlineLevel="6" thickBot="1">
      <c r="A25" s="87" t="s">
        <v>246</v>
      </c>
      <c r="B25" s="91">
        <v>951</v>
      </c>
      <c r="C25" s="92" t="s">
        <v>17</v>
      </c>
      <c r="D25" s="92" t="s">
        <v>253</v>
      </c>
      <c r="E25" s="92" t="s">
        <v>88</v>
      </c>
      <c r="F25" s="92"/>
      <c r="G25" s="160">
        <v>2050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90.73790243902438</v>
      </c>
      <c r="Z25" s="160">
        <v>2100</v>
      </c>
    </row>
    <row r="26" spans="1:26" ht="36" customHeight="1" outlineLevel="6" thickBot="1">
      <c r="A26" s="87" t="s">
        <v>248</v>
      </c>
      <c r="B26" s="91">
        <v>951</v>
      </c>
      <c r="C26" s="92" t="s">
        <v>17</v>
      </c>
      <c r="D26" s="92" t="s">
        <v>253</v>
      </c>
      <c r="E26" s="92" t="s">
        <v>89</v>
      </c>
      <c r="F26" s="92"/>
      <c r="G26" s="16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  <c r="Z26" s="160">
        <v>0</v>
      </c>
    </row>
    <row r="27" spans="1:26" ht="48" outlineLevel="6" thickBot="1">
      <c r="A27" s="87" t="s">
        <v>241</v>
      </c>
      <c r="B27" s="91">
        <v>951</v>
      </c>
      <c r="C27" s="92" t="s">
        <v>17</v>
      </c>
      <c r="D27" s="92" t="s">
        <v>253</v>
      </c>
      <c r="E27" s="92" t="s">
        <v>242</v>
      </c>
      <c r="F27" s="92"/>
      <c r="G27" s="160">
        <v>620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640</v>
      </c>
    </row>
    <row r="28" spans="1:26" ht="32.25" outlineLevel="6" thickBot="1">
      <c r="A28" s="5" t="s">
        <v>96</v>
      </c>
      <c r="B28" s="21">
        <v>951</v>
      </c>
      <c r="C28" s="6" t="s">
        <v>17</v>
      </c>
      <c r="D28" s="6" t="s">
        <v>253</v>
      </c>
      <c r="E28" s="6" t="s">
        <v>91</v>
      </c>
      <c r="F28" s="6"/>
      <c r="G28" s="151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1">
        <f>Z29</f>
        <v>0</v>
      </c>
    </row>
    <row r="29" spans="1:26" ht="32.25" outlineLevel="6" thickBot="1">
      <c r="A29" s="87" t="s">
        <v>97</v>
      </c>
      <c r="B29" s="91">
        <v>951</v>
      </c>
      <c r="C29" s="92" t="s">
        <v>17</v>
      </c>
      <c r="D29" s="92" t="s">
        <v>253</v>
      </c>
      <c r="E29" s="92" t="s">
        <v>92</v>
      </c>
      <c r="F29" s="92"/>
      <c r="G29" s="152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2">
        <v>0</v>
      </c>
    </row>
    <row r="30" spans="1:26" ht="16.5" outlineLevel="6" thickBot="1">
      <c r="A30" s="5" t="s">
        <v>338</v>
      </c>
      <c r="B30" s="21">
        <v>951</v>
      </c>
      <c r="C30" s="6" t="s">
        <v>17</v>
      </c>
      <c r="D30" s="6" t="s">
        <v>253</v>
      </c>
      <c r="E30" s="6" t="s">
        <v>339</v>
      </c>
      <c r="F30" s="6"/>
      <c r="G30" s="151">
        <f>G31+G32</f>
        <v>199.7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1">
        <f>Z31+Z32</f>
        <v>219.6</v>
      </c>
    </row>
    <row r="31" spans="1:26" ht="16.5" outlineLevel="6" thickBot="1">
      <c r="A31" s="87" t="s">
        <v>340</v>
      </c>
      <c r="B31" s="91">
        <v>951</v>
      </c>
      <c r="C31" s="92" t="s">
        <v>17</v>
      </c>
      <c r="D31" s="92" t="s">
        <v>253</v>
      </c>
      <c r="E31" s="92" t="s">
        <v>341</v>
      </c>
      <c r="F31" s="92"/>
      <c r="G31" s="152">
        <v>199.7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2">
        <v>219.6</v>
      </c>
    </row>
    <row r="32" spans="1:26" ht="16.5" outlineLevel="6" thickBot="1">
      <c r="A32" s="87" t="s">
        <v>212</v>
      </c>
      <c r="B32" s="91">
        <v>951</v>
      </c>
      <c r="C32" s="92" t="s">
        <v>17</v>
      </c>
      <c r="D32" s="92" t="s">
        <v>253</v>
      </c>
      <c r="E32" s="92" t="s">
        <v>211</v>
      </c>
      <c r="F32" s="92"/>
      <c r="G32" s="152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2">
        <v>0</v>
      </c>
    </row>
    <row r="33" spans="1:26" ht="16.5" outlineLevel="6" thickBot="1">
      <c r="A33" s="5" t="s">
        <v>98</v>
      </c>
      <c r="B33" s="21">
        <v>951</v>
      </c>
      <c r="C33" s="6" t="s">
        <v>17</v>
      </c>
      <c r="D33" s="6" t="s">
        <v>253</v>
      </c>
      <c r="E33" s="6" t="s">
        <v>93</v>
      </c>
      <c r="F33" s="6"/>
      <c r="G33" s="151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1">
        <f>Z34+Z35</f>
        <v>5</v>
      </c>
    </row>
    <row r="34" spans="1:26" ht="32.25" outlineLevel="6" thickBot="1">
      <c r="A34" s="87" t="s">
        <v>99</v>
      </c>
      <c r="B34" s="91">
        <v>951</v>
      </c>
      <c r="C34" s="92" t="s">
        <v>17</v>
      </c>
      <c r="D34" s="92" t="s">
        <v>253</v>
      </c>
      <c r="E34" s="92" t="s">
        <v>94</v>
      </c>
      <c r="F34" s="92"/>
      <c r="G34" s="152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2">
        <v>0</v>
      </c>
    </row>
    <row r="35" spans="1:26" ht="16.5" outlineLevel="6" thickBot="1">
      <c r="A35" s="87" t="s">
        <v>100</v>
      </c>
      <c r="B35" s="91">
        <v>951</v>
      </c>
      <c r="C35" s="92" t="s">
        <v>17</v>
      </c>
      <c r="D35" s="92" t="s">
        <v>253</v>
      </c>
      <c r="E35" s="92" t="s">
        <v>95</v>
      </c>
      <c r="F35" s="92"/>
      <c r="G35" s="152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2">
        <v>5</v>
      </c>
    </row>
    <row r="36" spans="1:26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254</v>
      </c>
      <c r="E36" s="90" t="s">
        <v>5</v>
      </c>
      <c r="F36" s="90"/>
      <c r="G36" s="150">
        <f>G37</f>
        <v>2072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0">
        <f>Z37</f>
        <v>2212</v>
      </c>
    </row>
    <row r="37" spans="1:26" ht="32.25" outlineLevel="6" thickBot="1">
      <c r="A37" s="5" t="s">
        <v>90</v>
      </c>
      <c r="B37" s="21">
        <v>951</v>
      </c>
      <c r="C37" s="6" t="s">
        <v>17</v>
      </c>
      <c r="D37" s="6" t="s">
        <v>254</v>
      </c>
      <c r="E37" s="6" t="s">
        <v>87</v>
      </c>
      <c r="F37" s="6"/>
      <c r="G37" s="151">
        <f>G38+G39+G41+G40</f>
        <v>2072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1">
        <f>Z38+Z39+Z41+Z40</f>
        <v>2212</v>
      </c>
    </row>
    <row r="38" spans="1:26" ht="18" customHeight="1" outlineLevel="6" thickBot="1">
      <c r="A38" s="87" t="s">
        <v>246</v>
      </c>
      <c r="B38" s="91">
        <v>951</v>
      </c>
      <c r="C38" s="92" t="s">
        <v>17</v>
      </c>
      <c r="D38" s="92" t="s">
        <v>254</v>
      </c>
      <c r="E38" s="92" t="s">
        <v>88</v>
      </c>
      <c r="F38" s="92"/>
      <c r="G38" s="160">
        <v>1450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60.302703448275864</v>
      </c>
      <c r="Z38" s="160">
        <v>1550</v>
      </c>
    </row>
    <row r="39" spans="1:26" ht="34.5" customHeight="1" outlineLevel="6" thickBot="1">
      <c r="A39" s="87" t="s">
        <v>248</v>
      </c>
      <c r="B39" s="91">
        <v>951</v>
      </c>
      <c r="C39" s="92" t="s">
        <v>17</v>
      </c>
      <c r="D39" s="92" t="s">
        <v>254</v>
      </c>
      <c r="E39" s="92" t="s">
        <v>89</v>
      </c>
      <c r="F39" s="92"/>
      <c r="G39" s="152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  <c r="Z39" s="152">
        <v>0</v>
      </c>
    </row>
    <row r="40" spans="1:26" ht="32.25" outlineLevel="6" thickBot="1">
      <c r="A40" s="87" t="s">
        <v>103</v>
      </c>
      <c r="B40" s="91">
        <v>951</v>
      </c>
      <c r="C40" s="92" t="s">
        <v>17</v>
      </c>
      <c r="D40" s="92" t="s">
        <v>254</v>
      </c>
      <c r="E40" s="92" t="s">
        <v>342</v>
      </c>
      <c r="F40" s="92"/>
      <c r="G40" s="152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2">
        <v>192</v>
      </c>
    </row>
    <row r="41" spans="1:26" ht="48" outlineLevel="6" thickBot="1">
      <c r="A41" s="87" t="s">
        <v>241</v>
      </c>
      <c r="B41" s="91">
        <v>951</v>
      </c>
      <c r="C41" s="92" t="s">
        <v>17</v>
      </c>
      <c r="D41" s="92" t="s">
        <v>254</v>
      </c>
      <c r="E41" s="92" t="s">
        <v>242</v>
      </c>
      <c r="F41" s="92"/>
      <c r="G41" s="152">
        <v>430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2">
        <v>470</v>
      </c>
    </row>
    <row r="42" spans="1:26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255</v>
      </c>
      <c r="E42" s="90" t="s">
        <v>5</v>
      </c>
      <c r="F42" s="90"/>
      <c r="G42" s="150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0">
        <f>Z43</f>
        <v>0</v>
      </c>
    </row>
    <row r="43" spans="1:26" ht="21" customHeight="1" outlineLevel="6" thickBot="1">
      <c r="A43" s="5" t="s">
        <v>106</v>
      </c>
      <c r="B43" s="21">
        <v>951</v>
      </c>
      <c r="C43" s="6" t="s">
        <v>17</v>
      </c>
      <c r="D43" s="6" t="s">
        <v>255</v>
      </c>
      <c r="E43" s="6" t="s">
        <v>213</v>
      </c>
      <c r="F43" s="6"/>
      <c r="G43" s="151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1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249</v>
      </c>
      <c r="E44" s="9" t="s">
        <v>5</v>
      </c>
      <c r="F44" s="9"/>
      <c r="G44" s="10">
        <f>G45</f>
        <v>9054.099999999999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1.55730553009134</v>
      </c>
      <c r="Z44" s="10">
        <f>Z45</f>
        <v>9408.199999999999</v>
      </c>
    </row>
    <row r="45" spans="1:26" ht="32.25" outlineLevel="6" thickBot="1">
      <c r="A45" s="111" t="s">
        <v>131</v>
      </c>
      <c r="B45" s="19">
        <v>951</v>
      </c>
      <c r="C45" s="11" t="s">
        <v>7</v>
      </c>
      <c r="D45" s="11" t="s">
        <v>250</v>
      </c>
      <c r="E45" s="11" t="s">
        <v>5</v>
      </c>
      <c r="F45" s="11"/>
      <c r="G45" s="12">
        <f>G46</f>
        <v>9054.099999999999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9408.199999999999</v>
      </c>
    </row>
    <row r="46" spans="1:26" ht="34.5" customHeight="1" outlineLevel="3" thickBot="1">
      <c r="A46" s="111" t="s">
        <v>132</v>
      </c>
      <c r="B46" s="19">
        <v>951</v>
      </c>
      <c r="C46" s="11" t="s">
        <v>7</v>
      </c>
      <c r="D46" s="11" t="s">
        <v>251</v>
      </c>
      <c r="E46" s="11" t="s">
        <v>5</v>
      </c>
      <c r="F46" s="11"/>
      <c r="G46" s="12">
        <f>G47</f>
        <v>9054.099999999999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61.85532134613049</v>
      </c>
      <c r="Z46" s="12">
        <f>Z47</f>
        <v>9408.199999999999</v>
      </c>
    </row>
    <row r="47" spans="1:26" ht="49.5" customHeight="1" outlineLevel="3" thickBot="1">
      <c r="A47" s="112" t="s">
        <v>196</v>
      </c>
      <c r="B47" s="89">
        <v>951</v>
      </c>
      <c r="C47" s="90" t="s">
        <v>7</v>
      </c>
      <c r="D47" s="90" t="s">
        <v>253</v>
      </c>
      <c r="E47" s="90" t="s">
        <v>5</v>
      </c>
      <c r="F47" s="90"/>
      <c r="G47" s="16">
        <f>G48+G52+G54</f>
        <v>9054.099999999999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61.85532134613049</v>
      </c>
      <c r="Z47" s="16">
        <f>Z48+Z52+Z54</f>
        <v>9408.199999999999</v>
      </c>
    </row>
    <row r="48" spans="1:26" ht="32.25" outlineLevel="4" thickBot="1">
      <c r="A48" s="5" t="s">
        <v>90</v>
      </c>
      <c r="B48" s="21">
        <v>951</v>
      </c>
      <c r="C48" s="6" t="s">
        <v>7</v>
      </c>
      <c r="D48" s="6" t="s">
        <v>253</v>
      </c>
      <c r="E48" s="6" t="s">
        <v>87</v>
      </c>
      <c r="F48" s="6"/>
      <c r="G48" s="7">
        <f>G49+G50+G51</f>
        <v>8912.8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62.835951104030165</v>
      </c>
      <c r="Z48" s="7">
        <f>Z49+Z50+Z51</f>
        <v>9266.9</v>
      </c>
    </row>
    <row r="49" spans="1:26" ht="18" customHeight="1" outlineLevel="5" thickBot="1">
      <c r="A49" s="87" t="s">
        <v>246</v>
      </c>
      <c r="B49" s="91">
        <v>951</v>
      </c>
      <c r="C49" s="92" t="s">
        <v>7</v>
      </c>
      <c r="D49" s="92" t="s">
        <v>253</v>
      </c>
      <c r="E49" s="92" t="s">
        <v>88</v>
      </c>
      <c r="F49" s="92"/>
      <c r="G49" s="97">
        <v>6807.8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82.26508784041833</v>
      </c>
      <c r="Z49" s="97">
        <v>7079.9</v>
      </c>
    </row>
    <row r="50" spans="1:26" ht="31.5" customHeight="1" outlineLevel="5" thickBot="1">
      <c r="A50" s="87" t="s">
        <v>248</v>
      </c>
      <c r="B50" s="91">
        <v>951</v>
      </c>
      <c r="C50" s="92" t="s">
        <v>7</v>
      </c>
      <c r="D50" s="92" t="s">
        <v>253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7">
        <v>40</v>
      </c>
    </row>
    <row r="51" spans="1:26" ht="48" outlineLevel="5" thickBot="1">
      <c r="A51" s="87" t="s">
        <v>241</v>
      </c>
      <c r="B51" s="91">
        <v>951</v>
      </c>
      <c r="C51" s="92" t="s">
        <v>7</v>
      </c>
      <c r="D51" s="92" t="s">
        <v>253</v>
      </c>
      <c r="E51" s="92" t="s">
        <v>242</v>
      </c>
      <c r="F51" s="92"/>
      <c r="G51" s="97">
        <v>2065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7">
        <v>2147</v>
      </c>
    </row>
    <row r="52" spans="1:26" ht="32.25" outlineLevel="5" thickBot="1">
      <c r="A52" s="5" t="s">
        <v>96</v>
      </c>
      <c r="B52" s="21">
        <v>951</v>
      </c>
      <c r="C52" s="6" t="s">
        <v>7</v>
      </c>
      <c r="D52" s="6" t="s">
        <v>253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7" t="s">
        <v>97</v>
      </c>
      <c r="B53" s="91">
        <v>951</v>
      </c>
      <c r="C53" s="92" t="s">
        <v>7</v>
      </c>
      <c r="D53" s="92" t="s">
        <v>253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7">
        <v>0</v>
      </c>
    </row>
    <row r="54" spans="1:26" ht="16.5" outlineLevel="5" thickBot="1">
      <c r="A54" s="5" t="s">
        <v>98</v>
      </c>
      <c r="B54" s="21">
        <v>951</v>
      </c>
      <c r="C54" s="6" t="s">
        <v>7</v>
      </c>
      <c r="D54" s="6" t="s">
        <v>253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141.3</v>
      </c>
    </row>
    <row r="55" spans="1:26" ht="32.25" outlineLevel="5" thickBot="1">
      <c r="A55" s="87" t="s">
        <v>99</v>
      </c>
      <c r="B55" s="91">
        <v>951</v>
      </c>
      <c r="C55" s="92" t="s">
        <v>7</v>
      </c>
      <c r="D55" s="92" t="s">
        <v>253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7">
        <v>7</v>
      </c>
    </row>
    <row r="56" spans="1:26" ht="16.5" outlineLevel="5" thickBot="1">
      <c r="A56" s="87" t="s">
        <v>100</v>
      </c>
      <c r="B56" s="91">
        <v>951</v>
      </c>
      <c r="C56" s="92" t="s">
        <v>7</v>
      </c>
      <c r="D56" s="92" t="s">
        <v>253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7">
        <v>40</v>
      </c>
    </row>
    <row r="57" spans="1:26" ht="16.5" outlineLevel="5" thickBot="1">
      <c r="A57" s="155" t="s">
        <v>343</v>
      </c>
      <c r="B57" s="91">
        <v>951</v>
      </c>
      <c r="C57" s="92" t="s">
        <v>7</v>
      </c>
      <c r="D57" s="92" t="s">
        <v>253</v>
      </c>
      <c r="E57" s="92" t="s">
        <v>344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7">
        <v>94.3</v>
      </c>
    </row>
    <row r="58" spans="1:26" ht="16.5" outlineLevel="5" thickBot="1">
      <c r="A58" s="8" t="s">
        <v>192</v>
      </c>
      <c r="B58" s="19">
        <v>951</v>
      </c>
      <c r="C58" s="9" t="s">
        <v>194</v>
      </c>
      <c r="D58" s="9" t="s">
        <v>249</v>
      </c>
      <c r="E58" s="9" t="s">
        <v>5</v>
      </c>
      <c r="F58" s="9"/>
      <c r="G58" s="10">
        <f>G59</f>
        <v>43.388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41">
        <f>Z59</f>
        <v>43.388</v>
      </c>
    </row>
    <row r="59" spans="1:26" ht="32.25" outlineLevel="5" thickBot="1">
      <c r="A59" s="111" t="s">
        <v>131</v>
      </c>
      <c r="B59" s="19">
        <v>951</v>
      </c>
      <c r="C59" s="9" t="s">
        <v>194</v>
      </c>
      <c r="D59" s="9" t="s">
        <v>250</v>
      </c>
      <c r="E59" s="9" t="s">
        <v>5</v>
      </c>
      <c r="F59" s="9"/>
      <c r="G59" s="10">
        <f>G60</f>
        <v>43.388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43.388</v>
      </c>
    </row>
    <row r="60" spans="1:26" ht="32.25" outlineLevel="5" thickBot="1">
      <c r="A60" s="111" t="s">
        <v>132</v>
      </c>
      <c r="B60" s="19">
        <v>951</v>
      </c>
      <c r="C60" s="9" t="s">
        <v>194</v>
      </c>
      <c r="D60" s="9" t="s">
        <v>251</v>
      </c>
      <c r="E60" s="9" t="s">
        <v>5</v>
      </c>
      <c r="F60" s="9"/>
      <c r="G60" s="10">
        <f>G61</f>
        <v>43.388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43.388</v>
      </c>
    </row>
    <row r="61" spans="1:26" ht="32.25" outlineLevel="5" thickBot="1">
      <c r="A61" s="93" t="s">
        <v>193</v>
      </c>
      <c r="B61" s="89">
        <v>951</v>
      </c>
      <c r="C61" s="90" t="s">
        <v>194</v>
      </c>
      <c r="D61" s="90" t="s">
        <v>256</v>
      </c>
      <c r="E61" s="90" t="s">
        <v>5</v>
      </c>
      <c r="F61" s="90"/>
      <c r="G61" s="16">
        <f>G62</f>
        <v>43.388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43.388</v>
      </c>
    </row>
    <row r="62" spans="1:26" ht="19.5" customHeight="1" outlineLevel="5" thickBot="1">
      <c r="A62" s="5" t="s">
        <v>96</v>
      </c>
      <c r="B62" s="21">
        <v>951</v>
      </c>
      <c r="C62" s="6" t="s">
        <v>194</v>
      </c>
      <c r="D62" s="6" t="s">
        <v>256</v>
      </c>
      <c r="E62" s="6" t="s">
        <v>91</v>
      </c>
      <c r="F62" s="6"/>
      <c r="G62" s="7">
        <f>G63</f>
        <v>43.388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43.388</v>
      </c>
    </row>
    <row r="63" spans="1:26" ht="32.25" outlineLevel="5" thickBot="1">
      <c r="A63" s="87" t="s">
        <v>97</v>
      </c>
      <c r="B63" s="91">
        <v>951</v>
      </c>
      <c r="C63" s="92" t="s">
        <v>194</v>
      </c>
      <c r="D63" s="92" t="s">
        <v>256</v>
      </c>
      <c r="E63" s="92" t="s">
        <v>92</v>
      </c>
      <c r="F63" s="92"/>
      <c r="G63" s="97">
        <v>43.388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7">
        <v>43.388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249</v>
      </c>
      <c r="E64" s="9" t="s">
        <v>5</v>
      </c>
      <c r="F64" s="9"/>
      <c r="G64" s="141">
        <f>G65</f>
        <v>6822.8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1">
        <f>Z65</f>
        <v>7132.9</v>
      </c>
    </row>
    <row r="65" spans="1:26" ht="34.5" customHeight="1" outlineLevel="3" thickBot="1">
      <c r="A65" s="111" t="s">
        <v>131</v>
      </c>
      <c r="B65" s="19">
        <v>951</v>
      </c>
      <c r="C65" s="11" t="s">
        <v>8</v>
      </c>
      <c r="D65" s="11" t="s">
        <v>250</v>
      </c>
      <c r="E65" s="11" t="s">
        <v>5</v>
      </c>
      <c r="F65" s="11"/>
      <c r="G65" s="144">
        <f>G66</f>
        <v>6822.8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41.548979011549505</v>
      </c>
      <c r="Z65" s="144">
        <f>Z66</f>
        <v>7132.9</v>
      </c>
    </row>
    <row r="66" spans="1:26" ht="32.25" outlineLevel="3" thickBot="1">
      <c r="A66" s="111" t="s">
        <v>132</v>
      </c>
      <c r="B66" s="19">
        <v>951</v>
      </c>
      <c r="C66" s="11" t="s">
        <v>8</v>
      </c>
      <c r="D66" s="11" t="s">
        <v>251</v>
      </c>
      <c r="E66" s="11" t="s">
        <v>5</v>
      </c>
      <c r="F66" s="11"/>
      <c r="G66" s="144">
        <f>G67</f>
        <v>6822.8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41.548979011549505</v>
      </c>
      <c r="Z66" s="144">
        <f>Z67</f>
        <v>7132.9</v>
      </c>
    </row>
    <row r="67" spans="1:26" ht="48" outlineLevel="4" thickBot="1">
      <c r="A67" s="112" t="s">
        <v>196</v>
      </c>
      <c r="B67" s="89">
        <v>951</v>
      </c>
      <c r="C67" s="90" t="s">
        <v>8</v>
      </c>
      <c r="D67" s="90" t="s">
        <v>253</v>
      </c>
      <c r="E67" s="90" t="s">
        <v>5</v>
      </c>
      <c r="F67" s="90"/>
      <c r="G67" s="143">
        <f>G68+G72</f>
        <v>6822.8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41.548979011549505</v>
      </c>
      <c r="Z67" s="143">
        <f>Z68+Z72</f>
        <v>7132.9</v>
      </c>
    </row>
    <row r="68" spans="1:26" ht="32.25" outlineLevel="5" thickBot="1">
      <c r="A68" s="5" t="s">
        <v>90</v>
      </c>
      <c r="B68" s="21">
        <v>951</v>
      </c>
      <c r="C68" s="6" t="s">
        <v>8</v>
      </c>
      <c r="D68" s="6" t="s">
        <v>253</v>
      </c>
      <c r="E68" s="6" t="s">
        <v>87</v>
      </c>
      <c r="F68" s="6"/>
      <c r="G68" s="146">
        <f>G69+G70+G71</f>
        <v>6822.8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41.548979011549505</v>
      </c>
      <c r="Z68" s="146">
        <f>Z69+Z70+Z71</f>
        <v>7132.9</v>
      </c>
    </row>
    <row r="69" spans="1:26" ht="19.5" customHeight="1" outlineLevel="5" thickBot="1">
      <c r="A69" s="87" t="s">
        <v>246</v>
      </c>
      <c r="B69" s="91">
        <v>951</v>
      </c>
      <c r="C69" s="92" t="s">
        <v>8</v>
      </c>
      <c r="D69" s="92" t="s">
        <v>253</v>
      </c>
      <c r="E69" s="92" t="s">
        <v>88</v>
      </c>
      <c r="F69" s="92"/>
      <c r="G69" s="142">
        <v>5224.5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2">
        <v>5462.9</v>
      </c>
    </row>
    <row r="70" spans="1:26" ht="31.5" customHeight="1" outlineLevel="5" thickBot="1">
      <c r="A70" s="87" t="s">
        <v>248</v>
      </c>
      <c r="B70" s="91">
        <v>951</v>
      </c>
      <c r="C70" s="92" t="s">
        <v>8</v>
      </c>
      <c r="D70" s="92" t="s">
        <v>253</v>
      </c>
      <c r="E70" s="92" t="s">
        <v>89</v>
      </c>
      <c r="F70" s="92"/>
      <c r="G70" s="142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2">
        <v>16</v>
      </c>
    </row>
    <row r="71" spans="1:26" ht="48" outlineLevel="5" thickBot="1">
      <c r="A71" s="87" t="s">
        <v>241</v>
      </c>
      <c r="B71" s="91">
        <v>951</v>
      </c>
      <c r="C71" s="92" t="s">
        <v>8</v>
      </c>
      <c r="D71" s="92" t="s">
        <v>253</v>
      </c>
      <c r="E71" s="92" t="s">
        <v>242</v>
      </c>
      <c r="F71" s="92"/>
      <c r="G71" s="142">
        <v>1582.3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2">
        <v>1654</v>
      </c>
    </row>
    <row r="72" spans="1:26" ht="18" customHeight="1" outlineLevel="5" thickBot="1">
      <c r="A72" s="5" t="s">
        <v>96</v>
      </c>
      <c r="B72" s="21">
        <v>951</v>
      </c>
      <c r="C72" s="6" t="s">
        <v>8</v>
      </c>
      <c r="D72" s="6" t="s">
        <v>253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7" t="s">
        <v>97</v>
      </c>
      <c r="B73" s="91">
        <v>951</v>
      </c>
      <c r="C73" s="92" t="s">
        <v>8</v>
      </c>
      <c r="D73" s="92" t="s">
        <v>253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7">
        <v>0</v>
      </c>
    </row>
    <row r="74" spans="1:26" ht="16.5" outlineLevel="5" thickBot="1">
      <c r="A74" s="8" t="s">
        <v>199</v>
      </c>
      <c r="B74" s="19">
        <v>951</v>
      </c>
      <c r="C74" s="9" t="s">
        <v>201</v>
      </c>
      <c r="D74" s="9" t="s">
        <v>249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1" t="s">
        <v>131</v>
      </c>
      <c r="B75" s="19">
        <v>951</v>
      </c>
      <c r="C75" s="9" t="s">
        <v>201</v>
      </c>
      <c r="D75" s="9" t="s">
        <v>250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1" t="s">
        <v>132</v>
      </c>
      <c r="B76" s="19">
        <v>951</v>
      </c>
      <c r="C76" s="9" t="s">
        <v>201</v>
      </c>
      <c r="D76" s="9" t="s">
        <v>251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3" t="s">
        <v>200</v>
      </c>
      <c r="B77" s="89">
        <v>951</v>
      </c>
      <c r="C77" s="90" t="s">
        <v>201</v>
      </c>
      <c r="D77" s="90" t="s">
        <v>257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231</v>
      </c>
      <c r="B78" s="21">
        <v>951</v>
      </c>
      <c r="C78" s="6" t="s">
        <v>201</v>
      </c>
      <c r="D78" s="6" t="s">
        <v>257</v>
      </c>
      <c r="E78" s="6" t="s">
        <v>233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7" t="s">
        <v>232</v>
      </c>
      <c r="B79" s="91">
        <v>951</v>
      </c>
      <c r="C79" s="92" t="s">
        <v>201</v>
      </c>
      <c r="D79" s="92" t="s">
        <v>257</v>
      </c>
      <c r="E79" s="92" t="s">
        <v>234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7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249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  <c r="Z80" s="10">
        <f>Z81</f>
        <v>200</v>
      </c>
    </row>
    <row r="81" spans="1:26" ht="32.25" outlineLevel="3" thickBot="1">
      <c r="A81" s="111" t="s">
        <v>131</v>
      </c>
      <c r="B81" s="19">
        <v>951</v>
      </c>
      <c r="C81" s="11" t="s">
        <v>9</v>
      </c>
      <c r="D81" s="11" t="s">
        <v>250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  <c r="Z81" s="12">
        <f>Z82</f>
        <v>200</v>
      </c>
    </row>
    <row r="82" spans="1:26" ht="32.25" outlineLevel="4" thickBot="1">
      <c r="A82" s="111" t="s">
        <v>132</v>
      </c>
      <c r="B82" s="19">
        <v>951</v>
      </c>
      <c r="C82" s="11" t="s">
        <v>9</v>
      </c>
      <c r="D82" s="11" t="s">
        <v>251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  <c r="Z82" s="12">
        <f>Z83</f>
        <v>200</v>
      </c>
    </row>
    <row r="83" spans="1:26" ht="32.25" outlineLevel="5" thickBot="1">
      <c r="A83" s="93" t="s">
        <v>135</v>
      </c>
      <c r="B83" s="89">
        <v>951</v>
      </c>
      <c r="C83" s="90" t="s">
        <v>9</v>
      </c>
      <c r="D83" s="90" t="s">
        <v>258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  <c r="Z83" s="16">
        <f>Z84</f>
        <v>200</v>
      </c>
    </row>
    <row r="84" spans="1:26" ht="15.75" customHeight="1" outlineLevel="3" thickBot="1">
      <c r="A84" s="5" t="s">
        <v>105</v>
      </c>
      <c r="B84" s="21">
        <v>951</v>
      </c>
      <c r="C84" s="6" t="s">
        <v>9</v>
      </c>
      <c r="D84" s="6" t="s">
        <v>258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249</v>
      </c>
      <c r="E85" s="9" t="s">
        <v>5</v>
      </c>
      <c r="F85" s="9"/>
      <c r="G85" s="141">
        <f>G86+G137</f>
        <v>66328.421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  <c r="Z85" s="141">
        <f>Z86+Z137</f>
        <v>68196.52100000001</v>
      </c>
    </row>
    <row r="86" spans="1:26" ht="32.25" outlineLevel="4" thickBot="1">
      <c r="A86" s="111" t="s">
        <v>131</v>
      </c>
      <c r="B86" s="19">
        <v>951</v>
      </c>
      <c r="C86" s="11" t="s">
        <v>67</v>
      </c>
      <c r="D86" s="11" t="s">
        <v>250</v>
      </c>
      <c r="E86" s="11" t="s">
        <v>5</v>
      </c>
      <c r="F86" s="11"/>
      <c r="G86" s="144">
        <f>G87</f>
        <v>64152.42100000001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1.4808482442151323</v>
      </c>
      <c r="Z86" s="144">
        <f>Z87</f>
        <v>66070.52100000001</v>
      </c>
    </row>
    <row r="87" spans="1:26" ht="32.25" outlineLevel="5" thickBot="1">
      <c r="A87" s="111" t="s">
        <v>132</v>
      </c>
      <c r="B87" s="19">
        <v>951</v>
      </c>
      <c r="C87" s="11" t="s">
        <v>67</v>
      </c>
      <c r="D87" s="11" t="s">
        <v>251</v>
      </c>
      <c r="E87" s="11" t="s">
        <v>5</v>
      </c>
      <c r="F87" s="11"/>
      <c r="G87" s="144">
        <f>G88+G95+G106+G102+G117+G124+G131</f>
        <v>64152.42100000001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1.4808482442151323</v>
      </c>
      <c r="Z87" s="144">
        <f>Z88+Z95+Z106+Z102+Z117+Z124+Z131</f>
        <v>66070.52100000001</v>
      </c>
    </row>
    <row r="88" spans="1:26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259</v>
      </c>
      <c r="E88" s="90" t="s">
        <v>5</v>
      </c>
      <c r="F88" s="90"/>
      <c r="G88" s="143">
        <f>G89+G93</f>
        <v>2160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3">
        <f>Z89+Z93</f>
        <v>2160</v>
      </c>
    </row>
    <row r="89" spans="1:26" ht="32.25" outlineLevel="5" thickBot="1">
      <c r="A89" s="5" t="s">
        <v>90</v>
      </c>
      <c r="B89" s="21">
        <v>951</v>
      </c>
      <c r="C89" s="6" t="s">
        <v>67</v>
      </c>
      <c r="D89" s="6" t="s">
        <v>259</v>
      </c>
      <c r="E89" s="6" t="s">
        <v>87</v>
      </c>
      <c r="F89" s="6"/>
      <c r="G89" s="146">
        <f>G90+G91+G92</f>
        <v>1560.77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Z90+Z91+Z92</f>
        <v>1560.77</v>
      </c>
    </row>
    <row r="90" spans="1:26" ht="19.5" customHeight="1" outlineLevel="5" thickBot="1">
      <c r="A90" s="87" t="s">
        <v>246</v>
      </c>
      <c r="B90" s="91">
        <v>951</v>
      </c>
      <c r="C90" s="92" t="s">
        <v>67</v>
      </c>
      <c r="D90" s="92" t="s">
        <v>259</v>
      </c>
      <c r="E90" s="92" t="s">
        <v>88</v>
      </c>
      <c r="F90" s="92"/>
      <c r="G90" s="142">
        <v>1201.07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2">
        <v>1201.07</v>
      </c>
    </row>
    <row r="91" spans="1:26" ht="30.75" customHeight="1" outlineLevel="5" thickBot="1">
      <c r="A91" s="87" t="s">
        <v>248</v>
      </c>
      <c r="B91" s="91">
        <v>951</v>
      </c>
      <c r="C91" s="92" t="s">
        <v>67</v>
      </c>
      <c r="D91" s="92" t="s">
        <v>259</v>
      </c>
      <c r="E91" s="92" t="s">
        <v>89</v>
      </c>
      <c r="F91" s="92"/>
      <c r="G91" s="142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2">
        <v>0</v>
      </c>
    </row>
    <row r="92" spans="1:26" ht="48" outlineLevel="5" thickBot="1">
      <c r="A92" s="87" t="s">
        <v>241</v>
      </c>
      <c r="B92" s="91">
        <v>951</v>
      </c>
      <c r="C92" s="92" t="s">
        <v>67</v>
      </c>
      <c r="D92" s="92" t="s">
        <v>259</v>
      </c>
      <c r="E92" s="92" t="s">
        <v>242</v>
      </c>
      <c r="F92" s="92"/>
      <c r="G92" s="142">
        <v>359.7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2">
        <v>359.7</v>
      </c>
    </row>
    <row r="93" spans="1:26" ht="21.75" customHeight="1" outlineLevel="6" thickBot="1">
      <c r="A93" s="5" t="s">
        <v>96</v>
      </c>
      <c r="B93" s="21">
        <v>951</v>
      </c>
      <c r="C93" s="6" t="s">
        <v>67</v>
      </c>
      <c r="D93" s="6" t="s">
        <v>259</v>
      </c>
      <c r="E93" s="6" t="s">
        <v>91</v>
      </c>
      <c r="F93" s="6"/>
      <c r="G93" s="146">
        <f>G94</f>
        <v>599.23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1591.8879395223871</v>
      </c>
      <c r="Z93" s="146">
        <f>Z94</f>
        <v>599.23</v>
      </c>
    </row>
    <row r="94" spans="1:26" ht="32.25" outlineLevel="4" thickBot="1">
      <c r="A94" s="87" t="s">
        <v>97</v>
      </c>
      <c r="B94" s="91">
        <v>951</v>
      </c>
      <c r="C94" s="92" t="s">
        <v>67</v>
      </c>
      <c r="D94" s="92" t="s">
        <v>259</v>
      </c>
      <c r="E94" s="92" t="s">
        <v>92</v>
      </c>
      <c r="F94" s="92"/>
      <c r="G94" s="142">
        <v>599.23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1591.8879395223871</v>
      </c>
      <c r="Z94" s="142">
        <v>599.23</v>
      </c>
    </row>
    <row r="95" spans="1:26" ht="48" outlineLevel="5" thickBot="1">
      <c r="A95" s="112" t="s">
        <v>196</v>
      </c>
      <c r="B95" s="89">
        <v>951</v>
      </c>
      <c r="C95" s="90" t="s">
        <v>67</v>
      </c>
      <c r="D95" s="90" t="s">
        <v>253</v>
      </c>
      <c r="E95" s="90" t="s">
        <v>5</v>
      </c>
      <c r="F95" s="90"/>
      <c r="G95" s="143">
        <f>G96+G100</f>
        <v>24161.8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39.47996465495121</v>
      </c>
      <c r="Z95" s="143">
        <f>Z96+Z100</f>
        <v>25295.6</v>
      </c>
    </row>
    <row r="96" spans="1:26" ht="32.25" outlineLevel="5" thickBot="1">
      <c r="A96" s="5" t="s">
        <v>90</v>
      </c>
      <c r="B96" s="21">
        <v>951</v>
      </c>
      <c r="C96" s="6" t="s">
        <v>67</v>
      </c>
      <c r="D96" s="6" t="s">
        <v>253</v>
      </c>
      <c r="E96" s="6" t="s">
        <v>87</v>
      </c>
      <c r="F96" s="6"/>
      <c r="G96" s="146">
        <f>G97+G98+G99</f>
        <v>23999.5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6">
        <f>Z97+Z98+Z99</f>
        <v>25133.3</v>
      </c>
    </row>
    <row r="97" spans="1:26" ht="21.75" customHeight="1" outlineLevel="5" thickBot="1">
      <c r="A97" s="87" t="s">
        <v>246</v>
      </c>
      <c r="B97" s="91">
        <v>951</v>
      </c>
      <c r="C97" s="92" t="s">
        <v>67</v>
      </c>
      <c r="D97" s="92" t="s">
        <v>253</v>
      </c>
      <c r="E97" s="92" t="s">
        <v>88</v>
      </c>
      <c r="F97" s="92"/>
      <c r="G97" s="142">
        <v>18408.5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2">
        <v>19279.3</v>
      </c>
    </row>
    <row r="98" spans="1:26" ht="35.25" customHeight="1" outlineLevel="5" thickBot="1">
      <c r="A98" s="87" t="s">
        <v>248</v>
      </c>
      <c r="B98" s="91">
        <v>951</v>
      </c>
      <c r="C98" s="92" t="s">
        <v>67</v>
      </c>
      <c r="D98" s="92" t="s">
        <v>253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7">
        <v>32</v>
      </c>
    </row>
    <row r="99" spans="1:26" ht="48" outlineLevel="5" thickBot="1">
      <c r="A99" s="87" t="s">
        <v>241</v>
      </c>
      <c r="B99" s="91">
        <v>951</v>
      </c>
      <c r="C99" s="92" t="s">
        <v>67</v>
      </c>
      <c r="D99" s="92" t="s">
        <v>253</v>
      </c>
      <c r="E99" s="92" t="s">
        <v>242</v>
      </c>
      <c r="F99" s="92"/>
      <c r="G99" s="97">
        <v>5559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7">
        <v>5822</v>
      </c>
    </row>
    <row r="100" spans="1:26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253</v>
      </c>
      <c r="E100" s="6" t="s">
        <v>91</v>
      </c>
      <c r="F100" s="6"/>
      <c r="G100" s="7">
        <f>G101</f>
        <v>162.3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162.3</v>
      </c>
    </row>
    <row r="101" spans="1:26" ht="32.25" outlineLevel="6" thickBot="1">
      <c r="A101" s="87" t="s">
        <v>97</v>
      </c>
      <c r="B101" s="91">
        <v>951</v>
      </c>
      <c r="C101" s="92" t="s">
        <v>67</v>
      </c>
      <c r="D101" s="92" t="s">
        <v>253</v>
      </c>
      <c r="E101" s="92" t="s">
        <v>92</v>
      </c>
      <c r="F101" s="92"/>
      <c r="G101" s="97">
        <v>162.3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7">
        <v>162.3</v>
      </c>
    </row>
    <row r="102" spans="1:26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255</v>
      </c>
      <c r="E102" s="90" t="s">
        <v>5</v>
      </c>
      <c r="F102" s="90"/>
      <c r="G102" s="143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3">
        <f>Z103+Z104+Z105</f>
        <v>0</v>
      </c>
    </row>
    <row r="103" spans="1:26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255</v>
      </c>
      <c r="E103" s="6" t="s">
        <v>213</v>
      </c>
      <c r="F103" s="6"/>
      <c r="G103" s="146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  <c r="Z103" s="146">
        <v>0</v>
      </c>
    </row>
    <row r="104" spans="1:26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255</v>
      </c>
      <c r="E104" s="6" t="s">
        <v>95</v>
      </c>
      <c r="F104" s="6"/>
      <c r="G104" s="146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6">
        <v>0</v>
      </c>
    </row>
    <row r="105" spans="1:26" ht="16.5" customHeight="1" outlineLevel="4" thickBot="1">
      <c r="A105" s="5" t="s">
        <v>343</v>
      </c>
      <c r="B105" s="21">
        <v>951</v>
      </c>
      <c r="C105" s="6" t="s">
        <v>67</v>
      </c>
      <c r="D105" s="6" t="s">
        <v>255</v>
      </c>
      <c r="E105" s="6" t="s">
        <v>344</v>
      </c>
      <c r="F105" s="6"/>
      <c r="G105" s="146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6">
        <v>0</v>
      </c>
    </row>
    <row r="106" spans="1:26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260</v>
      </c>
      <c r="E106" s="90" t="s">
        <v>5</v>
      </c>
      <c r="F106" s="90"/>
      <c r="G106" s="172">
        <f>G107+G111+G113</f>
        <v>35130.365000000005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35914.665</v>
      </c>
    </row>
    <row r="107" spans="1:26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260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20247</v>
      </c>
    </row>
    <row r="108" spans="1:26" ht="15.75" customHeight="1" outlineLevel="4" thickBot="1">
      <c r="A108" s="87" t="s">
        <v>245</v>
      </c>
      <c r="B108" s="91">
        <v>951</v>
      </c>
      <c r="C108" s="92" t="s">
        <v>67</v>
      </c>
      <c r="D108" s="92" t="s">
        <v>260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7">
        <v>15520</v>
      </c>
    </row>
    <row r="109" spans="1:26" ht="32.25" outlineLevel="5" thickBot="1">
      <c r="A109" s="87" t="s">
        <v>247</v>
      </c>
      <c r="B109" s="91">
        <v>951</v>
      </c>
      <c r="C109" s="92" t="s">
        <v>67</v>
      </c>
      <c r="D109" s="92" t="s">
        <v>260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3.0400575115003785</v>
      </c>
      <c r="Z109" s="97">
        <v>40</v>
      </c>
    </row>
    <row r="110" spans="1:26" ht="18.75" customHeight="1" outlineLevel="6" thickBot="1">
      <c r="A110" s="87" t="s">
        <v>243</v>
      </c>
      <c r="B110" s="91">
        <v>951</v>
      </c>
      <c r="C110" s="92" t="s">
        <v>67</v>
      </c>
      <c r="D110" s="92" t="s">
        <v>260</v>
      </c>
      <c r="E110" s="92" t="s">
        <v>244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  <c r="Z110" s="97">
        <v>4687</v>
      </c>
    </row>
    <row r="111" spans="1:26" ht="18" customHeight="1" outlineLevel="6" thickBot="1">
      <c r="A111" s="5" t="s">
        <v>96</v>
      </c>
      <c r="B111" s="21">
        <v>951</v>
      </c>
      <c r="C111" s="6" t="s">
        <v>67</v>
      </c>
      <c r="D111" s="6" t="s">
        <v>260</v>
      </c>
      <c r="E111" s="6" t="s">
        <v>91</v>
      </c>
      <c r="F111" s="6"/>
      <c r="G111" s="7">
        <f>G112</f>
        <v>14598.565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15382.865</v>
      </c>
    </row>
    <row r="112" spans="1:26" ht="32.25" outlineLevel="6" thickBot="1">
      <c r="A112" s="87" t="s">
        <v>97</v>
      </c>
      <c r="B112" s="91">
        <v>951</v>
      </c>
      <c r="C112" s="92" t="s">
        <v>67</v>
      </c>
      <c r="D112" s="92" t="s">
        <v>260</v>
      </c>
      <c r="E112" s="92" t="s">
        <v>92</v>
      </c>
      <c r="F112" s="92"/>
      <c r="G112" s="97">
        <v>14598.565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7">
        <v>15382.865</v>
      </c>
    </row>
    <row r="113" spans="1:26" ht="16.5" outlineLevel="6" thickBot="1">
      <c r="A113" s="5" t="s">
        <v>98</v>
      </c>
      <c r="B113" s="21">
        <v>951</v>
      </c>
      <c r="C113" s="6" t="s">
        <v>67</v>
      </c>
      <c r="D113" s="6" t="s">
        <v>260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284.8</v>
      </c>
    </row>
    <row r="114" spans="1:26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260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7">
        <v>252</v>
      </c>
    </row>
    <row r="115" spans="1:26" ht="16.5" outlineLevel="6" thickBot="1">
      <c r="A115" s="87" t="s">
        <v>100</v>
      </c>
      <c r="B115" s="91">
        <v>951</v>
      </c>
      <c r="C115" s="92" t="s">
        <v>67</v>
      </c>
      <c r="D115" s="92" t="s">
        <v>260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7">
        <v>22.8</v>
      </c>
    </row>
    <row r="116" spans="1:26" ht="16.5" outlineLevel="6" thickBot="1">
      <c r="A116" s="87" t="s">
        <v>343</v>
      </c>
      <c r="B116" s="91">
        <v>951</v>
      </c>
      <c r="C116" s="92" t="s">
        <v>67</v>
      </c>
      <c r="D116" s="92" t="s">
        <v>260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7">
        <v>10</v>
      </c>
    </row>
    <row r="117" spans="1:26" ht="32.25" outlineLevel="6" thickBot="1">
      <c r="A117" s="113" t="s">
        <v>138</v>
      </c>
      <c r="B117" s="89">
        <v>951</v>
      </c>
      <c r="C117" s="90" t="s">
        <v>67</v>
      </c>
      <c r="D117" s="90" t="s">
        <v>261</v>
      </c>
      <c r="E117" s="90" t="s">
        <v>5</v>
      </c>
      <c r="F117" s="90"/>
      <c r="G117" s="143">
        <f>G118+G122</f>
        <v>1171.216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3">
        <f>Z118+Z122</f>
        <v>1171.216</v>
      </c>
    </row>
    <row r="118" spans="1:26" ht="32.25" outlineLevel="6" thickBot="1">
      <c r="A118" s="5" t="s">
        <v>90</v>
      </c>
      <c r="B118" s="21">
        <v>951</v>
      </c>
      <c r="C118" s="6" t="s">
        <v>67</v>
      </c>
      <c r="D118" s="6" t="s">
        <v>261</v>
      </c>
      <c r="E118" s="6" t="s">
        <v>87</v>
      </c>
      <c r="F118" s="6"/>
      <c r="G118" s="146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6">
        <f>Z119+Z120+Z121</f>
        <v>1071.828</v>
      </c>
    </row>
    <row r="119" spans="1:26" ht="19.5" customHeight="1" outlineLevel="6" thickBot="1">
      <c r="A119" s="87" t="s">
        <v>246</v>
      </c>
      <c r="B119" s="91">
        <v>951</v>
      </c>
      <c r="C119" s="92" t="s">
        <v>67</v>
      </c>
      <c r="D119" s="92" t="s">
        <v>261</v>
      </c>
      <c r="E119" s="92" t="s">
        <v>88</v>
      </c>
      <c r="F119" s="92"/>
      <c r="G119" s="142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2">
        <v>825.072</v>
      </c>
    </row>
    <row r="120" spans="1:26" ht="31.5" customHeight="1" outlineLevel="6" thickBot="1">
      <c r="A120" s="87" t="s">
        <v>248</v>
      </c>
      <c r="B120" s="91">
        <v>951</v>
      </c>
      <c r="C120" s="92" t="s">
        <v>67</v>
      </c>
      <c r="D120" s="92" t="s">
        <v>261</v>
      </c>
      <c r="E120" s="92" t="s">
        <v>89</v>
      </c>
      <c r="F120" s="92"/>
      <c r="G120" s="142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2">
        <v>0</v>
      </c>
    </row>
    <row r="121" spans="1:26" ht="48" outlineLevel="6" thickBot="1">
      <c r="A121" s="87" t="s">
        <v>241</v>
      </c>
      <c r="B121" s="91">
        <v>951</v>
      </c>
      <c r="C121" s="92" t="s">
        <v>67</v>
      </c>
      <c r="D121" s="92" t="s">
        <v>261</v>
      </c>
      <c r="E121" s="92" t="s">
        <v>242</v>
      </c>
      <c r="F121" s="92"/>
      <c r="G121" s="142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2">
        <v>246.756</v>
      </c>
    </row>
    <row r="122" spans="1:26" ht="15" customHeight="1" outlineLevel="6" thickBot="1">
      <c r="A122" s="5" t="s">
        <v>96</v>
      </c>
      <c r="B122" s="21">
        <v>951</v>
      </c>
      <c r="C122" s="6" t="s">
        <v>67</v>
      </c>
      <c r="D122" s="6" t="s">
        <v>261</v>
      </c>
      <c r="E122" s="6" t="s">
        <v>91</v>
      </c>
      <c r="F122" s="6"/>
      <c r="G122" s="7">
        <f>G123</f>
        <v>99.388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99.388</v>
      </c>
    </row>
    <row r="123" spans="1:26" ht="32.25" outlineLevel="6" thickBot="1">
      <c r="A123" s="87" t="s">
        <v>97</v>
      </c>
      <c r="B123" s="91">
        <v>951</v>
      </c>
      <c r="C123" s="92" t="s">
        <v>67</v>
      </c>
      <c r="D123" s="92" t="s">
        <v>262</v>
      </c>
      <c r="E123" s="92" t="s">
        <v>92</v>
      </c>
      <c r="F123" s="92"/>
      <c r="G123" s="97">
        <v>99.388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7">
        <v>99.388</v>
      </c>
    </row>
    <row r="124" spans="1:26" ht="32.25" outlineLevel="6" thickBot="1">
      <c r="A124" s="113" t="s">
        <v>139</v>
      </c>
      <c r="B124" s="89">
        <v>951</v>
      </c>
      <c r="C124" s="90" t="s">
        <v>67</v>
      </c>
      <c r="D124" s="90" t="s">
        <v>262</v>
      </c>
      <c r="E124" s="90" t="s">
        <v>5</v>
      </c>
      <c r="F124" s="90"/>
      <c r="G124" s="143">
        <f>G125+G129</f>
        <v>768.4739999999999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3">
        <f>Z125+Z129</f>
        <v>768.4739999999999</v>
      </c>
    </row>
    <row r="125" spans="1:26" ht="32.25" outlineLevel="6" thickBot="1">
      <c r="A125" s="5" t="s">
        <v>90</v>
      </c>
      <c r="B125" s="21">
        <v>951</v>
      </c>
      <c r="C125" s="6" t="s">
        <v>67</v>
      </c>
      <c r="D125" s="6" t="s">
        <v>262</v>
      </c>
      <c r="E125" s="6" t="s">
        <v>87</v>
      </c>
      <c r="F125" s="6"/>
      <c r="G125" s="146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6">
        <f>Z126+Z127+Z128</f>
        <v>570.314</v>
      </c>
    </row>
    <row r="126" spans="1:26" ht="18.75" customHeight="1" outlineLevel="6" thickBot="1">
      <c r="A126" s="87" t="s">
        <v>246</v>
      </c>
      <c r="B126" s="91">
        <v>951</v>
      </c>
      <c r="C126" s="92" t="s">
        <v>67</v>
      </c>
      <c r="D126" s="92" t="s">
        <v>262</v>
      </c>
      <c r="E126" s="92" t="s">
        <v>88</v>
      </c>
      <c r="F126" s="92"/>
      <c r="G126" s="142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2">
        <v>438.957</v>
      </c>
    </row>
    <row r="127" spans="1:26" ht="33" customHeight="1" outlineLevel="6" thickBot="1">
      <c r="A127" s="87" t="s">
        <v>248</v>
      </c>
      <c r="B127" s="91">
        <v>951</v>
      </c>
      <c r="C127" s="92" t="s">
        <v>67</v>
      </c>
      <c r="D127" s="92" t="s">
        <v>262</v>
      </c>
      <c r="E127" s="92" t="s">
        <v>89</v>
      </c>
      <c r="F127" s="92"/>
      <c r="G127" s="142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2">
        <v>0</v>
      </c>
    </row>
    <row r="128" spans="1:26" ht="48" outlineLevel="6" thickBot="1">
      <c r="A128" s="87" t="s">
        <v>241</v>
      </c>
      <c r="B128" s="91">
        <v>951</v>
      </c>
      <c r="C128" s="92" t="s">
        <v>67</v>
      </c>
      <c r="D128" s="92" t="s">
        <v>262</v>
      </c>
      <c r="E128" s="92" t="s">
        <v>242</v>
      </c>
      <c r="F128" s="92"/>
      <c r="G128" s="142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2">
        <v>131.357</v>
      </c>
    </row>
    <row r="129" spans="1:26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262</v>
      </c>
      <c r="E129" s="6" t="s">
        <v>91</v>
      </c>
      <c r="F129" s="6"/>
      <c r="G129" s="146">
        <f>G130</f>
        <v>198.16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6">
        <f>Z130</f>
        <v>198.16</v>
      </c>
    </row>
    <row r="130" spans="1:26" ht="32.25" outlineLevel="6" thickBot="1">
      <c r="A130" s="87" t="s">
        <v>97</v>
      </c>
      <c r="B130" s="91">
        <v>951</v>
      </c>
      <c r="C130" s="92" t="s">
        <v>67</v>
      </c>
      <c r="D130" s="92" t="s">
        <v>262</v>
      </c>
      <c r="E130" s="92" t="s">
        <v>92</v>
      </c>
      <c r="F130" s="92"/>
      <c r="G130" s="142">
        <v>198.16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2">
        <v>198.16</v>
      </c>
    </row>
    <row r="131" spans="1:26" ht="32.25" outlineLevel="6" thickBot="1">
      <c r="A131" s="113" t="s">
        <v>140</v>
      </c>
      <c r="B131" s="89">
        <v>951</v>
      </c>
      <c r="C131" s="90" t="s">
        <v>67</v>
      </c>
      <c r="D131" s="90" t="s">
        <v>263</v>
      </c>
      <c r="E131" s="90" t="s">
        <v>5</v>
      </c>
      <c r="F131" s="90"/>
      <c r="G131" s="143">
        <f>G132+G135</f>
        <v>760.5659999999999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  <c r="Z131" s="143">
        <f>Z132+Z135</f>
        <v>760.5659999999999</v>
      </c>
    </row>
    <row r="132" spans="1:26" ht="32.25" outlineLevel="6" thickBot="1">
      <c r="A132" s="5" t="s">
        <v>90</v>
      </c>
      <c r="B132" s="21">
        <v>951</v>
      </c>
      <c r="C132" s="6" t="s">
        <v>67</v>
      </c>
      <c r="D132" s="6" t="s">
        <v>263</v>
      </c>
      <c r="E132" s="6" t="s">
        <v>87</v>
      </c>
      <c r="F132" s="6"/>
      <c r="G132" s="146">
        <f>G133+G134</f>
        <v>730.838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6">
        <f>Z133+Z134</f>
        <v>730.838</v>
      </c>
    </row>
    <row r="133" spans="1:26" ht="17.25" customHeight="1" outlineLevel="6" thickBot="1">
      <c r="A133" s="87" t="s">
        <v>246</v>
      </c>
      <c r="B133" s="91">
        <v>951</v>
      </c>
      <c r="C133" s="92" t="s">
        <v>67</v>
      </c>
      <c r="D133" s="92" t="s">
        <v>263</v>
      </c>
      <c r="E133" s="92" t="s">
        <v>88</v>
      </c>
      <c r="F133" s="114"/>
      <c r="G133" s="142">
        <v>562.247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2">
        <v>562.247</v>
      </c>
    </row>
    <row r="134" spans="1:26" ht="48" outlineLevel="6" thickBot="1">
      <c r="A134" s="87" t="s">
        <v>241</v>
      </c>
      <c r="B134" s="91">
        <v>951</v>
      </c>
      <c r="C134" s="92" t="s">
        <v>67</v>
      </c>
      <c r="D134" s="92" t="s">
        <v>263</v>
      </c>
      <c r="E134" s="92" t="s">
        <v>242</v>
      </c>
      <c r="F134" s="114"/>
      <c r="G134" s="142">
        <v>168.591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2">
        <v>168.591</v>
      </c>
    </row>
    <row r="135" spans="1:26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263</v>
      </c>
      <c r="E135" s="6" t="s">
        <v>91</v>
      </c>
      <c r="F135" s="115"/>
      <c r="G135" s="146">
        <f>G136</f>
        <v>29.728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6">
        <f>Z136</f>
        <v>29.728</v>
      </c>
    </row>
    <row r="136" spans="1:26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263</v>
      </c>
      <c r="E136" s="92" t="s">
        <v>92</v>
      </c>
      <c r="F136" s="114"/>
      <c r="G136" s="142">
        <v>29.728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2">
        <v>29.728</v>
      </c>
    </row>
    <row r="137" spans="1:26" ht="16.5" outlineLevel="6" thickBot="1">
      <c r="A137" s="13" t="s">
        <v>141</v>
      </c>
      <c r="B137" s="19">
        <v>951</v>
      </c>
      <c r="C137" s="11" t="s">
        <v>67</v>
      </c>
      <c r="D137" s="11" t="s">
        <v>249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2126</v>
      </c>
    </row>
    <row r="138" spans="1:26" ht="37.5" customHeight="1" outlineLevel="6" thickBot="1">
      <c r="A138" s="113" t="s">
        <v>215</v>
      </c>
      <c r="B138" s="89">
        <v>951</v>
      </c>
      <c r="C138" s="106" t="s">
        <v>67</v>
      </c>
      <c r="D138" s="106" t="s">
        <v>264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58.72436847150808</v>
      </c>
      <c r="Z138" s="122">
        <f>Z139+Z142</f>
        <v>10</v>
      </c>
    </row>
    <row r="139" spans="1:26" ht="32.25" outlineLevel="6" thickBot="1">
      <c r="A139" s="5" t="s">
        <v>191</v>
      </c>
      <c r="B139" s="21">
        <v>951</v>
      </c>
      <c r="C139" s="6" t="s">
        <v>67</v>
      </c>
      <c r="D139" s="6" t="s">
        <v>265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8"/>
      <c r="Y139" s="59"/>
      <c r="Z139" s="7">
        <f>Z140</f>
        <v>10</v>
      </c>
    </row>
    <row r="140" spans="1:26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265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1110.6566200215284</v>
      </c>
      <c r="Z140" s="97">
        <f>Z141</f>
        <v>10</v>
      </c>
    </row>
    <row r="141" spans="1:26" ht="32.25" outlineLevel="6" thickBot="1">
      <c r="A141" s="87" t="s">
        <v>97</v>
      </c>
      <c r="B141" s="91">
        <v>951</v>
      </c>
      <c r="C141" s="92" t="s">
        <v>67</v>
      </c>
      <c r="D141" s="92" t="s">
        <v>265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7">
        <v>10</v>
      </c>
    </row>
    <row r="142" spans="1:26" ht="36" customHeight="1" outlineLevel="6" thickBot="1">
      <c r="A142" s="5" t="s">
        <v>190</v>
      </c>
      <c r="B142" s="21">
        <v>951</v>
      </c>
      <c r="C142" s="6" t="s">
        <v>67</v>
      </c>
      <c r="D142" s="6" t="s">
        <v>266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266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7">
        <f>Z144</f>
        <v>0</v>
      </c>
    </row>
    <row r="144" spans="1:26" ht="32.25" outlineLevel="6" thickBot="1">
      <c r="A144" s="87" t="s">
        <v>97</v>
      </c>
      <c r="B144" s="91">
        <v>951</v>
      </c>
      <c r="C144" s="92" t="s">
        <v>67</v>
      </c>
      <c r="D144" s="92" t="s">
        <v>266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7">
        <v>0</v>
      </c>
    </row>
    <row r="145" spans="1:26" ht="24" customHeight="1" outlineLevel="6" thickBot="1">
      <c r="A145" s="93" t="s">
        <v>216</v>
      </c>
      <c r="B145" s="89">
        <v>951</v>
      </c>
      <c r="C145" s="90" t="s">
        <v>67</v>
      </c>
      <c r="D145" s="90" t="s">
        <v>267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32.25" outlineLevel="6" thickBot="1">
      <c r="A146" s="5" t="s">
        <v>142</v>
      </c>
      <c r="B146" s="21">
        <v>951</v>
      </c>
      <c r="C146" s="6" t="s">
        <v>67</v>
      </c>
      <c r="D146" s="6" t="s">
        <v>268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268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7">
        <f>Z148</f>
        <v>0</v>
      </c>
    </row>
    <row r="148" spans="1:26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268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7">
        <v>0</v>
      </c>
    </row>
    <row r="149" spans="1:26" ht="32.25" outlineLevel="6" thickBot="1">
      <c r="A149" s="5" t="s">
        <v>143</v>
      </c>
      <c r="B149" s="21">
        <v>951</v>
      </c>
      <c r="C149" s="6" t="s">
        <v>67</v>
      </c>
      <c r="D149" s="6" t="s">
        <v>269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269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7">
        <f>Z151</f>
        <v>0</v>
      </c>
    </row>
    <row r="151" spans="1:26" ht="32.25" outlineLevel="6" thickBot="1">
      <c r="A151" s="87" t="s">
        <v>97</v>
      </c>
      <c r="B151" s="91">
        <v>951</v>
      </c>
      <c r="C151" s="92" t="s">
        <v>67</v>
      </c>
      <c r="D151" s="92" t="s">
        <v>269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7">
        <v>0</v>
      </c>
    </row>
    <row r="152" spans="1:26" ht="32.25" outlineLevel="6" thickBot="1">
      <c r="A152" s="93" t="s">
        <v>217</v>
      </c>
      <c r="B152" s="89">
        <v>951</v>
      </c>
      <c r="C152" s="90" t="s">
        <v>67</v>
      </c>
      <c r="D152" s="90" t="s">
        <v>270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144</v>
      </c>
      <c r="B153" s="21">
        <v>951</v>
      </c>
      <c r="C153" s="6" t="s">
        <v>67</v>
      </c>
      <c r="D153" s="6" t="s">
        <v>271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271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7">
        <f>Z155</f>
        <v>10</v>
      </c>
    </row>
    <row r="155" spans="1:26" ht="32.25" outlineLevel="6" thickBot="1">
      <c r="A155" s="87" t="s">
        <v>97</v>
      </c>
      <c r="B155" s="91">
        <v>951</v>
      </c>
      <c r="C155" s="92" t="s">
        <v>67</v>
      </c>
      <c r="D155" s="92" t="s">
        <v>271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7">
        <v>10</v>
      </c>
    </row>
    <row r="156" spans="1:26" ht="48" outlineLevel="6" thickBot="1">
      <c r="A156" s="5" t="s">
        <v>345</v>
      </c>
      <c r="B156" s="21">
        <v>951</v>
      </c>
      <c r="C156" s="6" t="s">
        <v>67</v>
      </c>
      <c r="D156" s="6" t="s">
        <v>346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346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7">
        <f>Z158</f>
        <v>0</v>
      </c>
    </row>
    <row r="158" spans="1:26" ht="32.25" outlineLevel="6" thickBot="1">
      <c r="A158" s="87" t="s">
        <v>97</v>
      </c>
      <c r="B158" s="91">
        <v>951</v>
      </c>
      <c r="C158" s="92" t="s">
        <v>67</v>
      </c>
      <c r="D158" s="92" t="s">
        <v>346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7">
        <v>0</v>
      </c>
    </row>
    <row r="159" spans="1:26" ht="48" outlineLevel="6" thickBot="1">
      <c r="A159" s="93" t="s">
        <v>337</v>
      </c>
      <c r="B159" s="89">
        <v>951</v>
      </c>
      <c r="C159" s="90" t="s">
        <v>67</v>
      </c>
      <c r="D159" s="90" t="s">
        <v>333</v>
      </c>
      <c r="E159" s="90" t="s">
        <v>5</v>
      </c>
      <c r="F159" s="90"/>
      <c r="G159" s="143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3">
        <f>Z160+Z162</f>
        <v>0</v>
      </c>
    </row>
    <row r="160" spans="1:26" ht="16.5" outlineLevel="6" thickBot="1">
      <c r="A160" s="5" t="s">
        <v>116</v>
      </c>
      <c r="B160" s="21">
        <v>951</v>
      </c>
      <c r="C160" s="6" t="s">
        <v>67</v>
      </c>
      <c r="D160" s="6" t="s">
        <v>355</v>
      </c>
      <c r="E160" s="6" t="s">
        <v>115</v>
      </c>
      <c r="F160" s="6"/>
      <c r="G160" s="146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6">
        <f>Z161</f>
        <v>0</v>
      </c>
    </row>
    <row r="161" spans="1:26" ht="48" outlineLevel="6" thickBot="1">
      <c r="A161" s="98" t="s">
        <v>198</v>
      </c>
      <c r="B161" s="91">
        <v>951</v>
      </c>
      <c r="C161" s="92" t="s">
        <v>67</v>
      </c>
      <c r="D161" s="92" t="s">
        <v>355</v>
      </c>
      <c r="E161" s="92" t="s">
        <v>85</v>
      </c>
      <c r="F161" s="92"/>
      <c r="G161" s="142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2">
        <v>0</v>
      </c>
    </row>
    <row r="162" spans="1:26" ht="16.5" outlineLevel="6" thickBot="1">
      <c r="A162" s="5" t="s">
        <v>116</v>
      </c>
      <c r="B162" s="21">
        <v>951</v>
      </c>
      <c r="C162" s="6" t="s">
        <v>67</v>
      </c>
      <c r="D162" s="6" t="s">
        <v>336</v>
      </c>
      <c r="E162" s="6" t="s">
        <v>115</v>
      </c>
      <c r="F162" s="6"/>
      <c r="G162" s="146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  <c r="Z162" s="146">
        <f>Z163</f>
        <v>0</v>
      </c>
    </row>
    <row r="163" spans="1:26" ht="48" outlineLevel="6" thickBot="1">
      <c r="A163" s="98" t="s">
        <v>198</v>
      </c>
      <c r="B163" s="91">
        <v>951</v>
      </c>
      <c r="C163" s="92" t="s">
        <v>67</v>
      </c>
      <c r="D163" s="92" t="s">
        <v>336</v>
      </c>
      <c r="E163" s="92" t="s">
        <v>85</v>
      </c>
      <c r="F163" s="92"/>
      <c r="G163" s="97">
        <v>0</v>
      </c>
      <c r="H163" s="32">
        <f aca="true" t="shared" si="22" ref="H163:X163">H173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  <c r="Z163" s="97">
        <v>0</v>
      </c>
    </row>
    <row r="164" spans="1:26" ht="32.25" outlineLevel="6" thickBot="1">
      <c r="A164" s="93" t="s">
        <v>349</v>
      </c>
      <c r="B164" s="89">
        <v>951</v>
      </c>
      <c r="C164" s="90" t="s">
        <v>67</v>
      </c>
      <c r="D164" s="90" t="s">
        <v>350</v>
      </c>
      <c r="E164" s="90" t="s">
        <v>5</v>
      </c>
      <c r="F164" s="90"/>
      <c r="G164" s="143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3">
        <f>Z165</f>
        <v>0</v>
      </c>
    </row>
    <row r="165" spans="1:26" ht="21" customHeight="1" outlineLevel="6" thickBot="1">
      <c r="A165" s="5" t="s">
        <v>96</v>
      </c>
      <c r="B165" s="21">
        <v>951</v>
      </c>
      <c r="C165" s="6" t="s">
        <v>67</v>
      </c>
      <c r="D165" s="6" t="s">
        <v>351</v>
      </c>
      <c r="E165" s="6" t="s">
        <v>91</v>
      </c>
      <c r="F165" s="6"/>
      <c r="G165" s="146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6">
        <f>Z166</f>
        <v>0</v>
      </c>
    </row>
    <row r="166" spans="1:26" ht="32.25" outlineLevel="6" thickBot="1">
      <c r="A166" s="98" t="s">
        <v>97</v>
      </c>
      <c r="B166" s="91">
        <v>951</v>
      </c>
      <c r="C166" s="92" t="s">
        <v>67</v>
      </c>
      <c r="D166" s="92" t="s">
        <v>351</v>
      </c>
      <c r="E166" s="92" t="s">
        <v>92</v>
      </c>
      <c r="F166" s="92"/>
      <c r="G166" s="142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2">
        <v>0</v>
      </c>
    </row>
    <row r="167" spans="1:26" ht="32.25" outlineLevel="6" thickBot="1">
      <c r="A167" s="93" t="s">
        <v>379</v>
      </c>
      <c r="B167" s="89">
        <v>951</v>
      </c>
      <c r="C167" s="90" t="s">
        <v>67</v>
      </c>
      <c r="D167" s="90" t="s">
        <v>381</v>
      </c>
      <c r="E167" s="90" t="s">
        <v>5</v>
      </c>
      <c r="F167" s="90"/>
      <c r="G167" s="143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3">
        <f>Z168</f>
        <v>10</v>
      </c>
    </row>
    <row r="168" spans="1:26" ht="32.25" outlineLevel="6" thickBot="1">
      <c r="A168" s="5" t="s">
        <v>96</v>
      </c>
      <c r="B168" s="21">
        <v>951</v>
      </c>
      <c r="C168" s="6" t="s">
        <v>67</v>
      </c>
      <c r="D168" s="6" t="s">
        <v>382</v>
      </c>
      <c r="E168" s="6" t="s">
        <v>91</v>
      </c>
      <c r="F168" s="6"/>
      <c r="G168" s="146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6">
        <f>Z169</f>
        <v>10</v>
      </c>
    </row>
    <row r="169" spans="1:26" ht="32.25" outlineLevel="6" thickBot="1">
      <c r="A169" s="98" t="s">
        <v>97</v>
      </c>
      <c r="B169" s="91">
        <v>951</v>
      </c>
      <c r="C169" s="92" t="s">
        <v>67</v>
      </c>
      <c r="D169" s="92" t="s">
        <v>382</v>
      </c>
      <c r="E169" s="92" t="s">
        <v>92</v>
      </c>
      <c r="F169" s="92"/>
      <c r="G169" s="142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2">
        <v>10</v>
      </c>
    </row>
    <row r="170" spans="1:26" ht="48" outlineLevel="6" thickBot="1">
      <c r="A170" s="93" t="s">
        <v>380</v>
      </c>
      <c r="B170" s="89">
        <v>951</v>
      </c>
      <c r="C170" s="90" t="s">
        <v>67</v>
      </c>
      <c r="D170" s="90" t="s">
        <v>383</v>
      </c>
      <c r="E170" s="90" t="s">
        <v>5</v>
      </c>
      <c r="F170" s="90"/>
      <c r="G170" s="143">
        <f>G171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3">
        <f>Z171</f>
        <v>2096</v>
      </c>
    </row>
    <row r="171" spans="1:26" ht="15" customHeight="1" outlineLevel="6" thickBot="1">
      <c r="A171" s="5" t="s">
        <v>96</v>
      </c>
      <c r="B171" s="21">
        <v>951</v>
      </c>
      <c r="C171" s="6" t="s">
        <v>67</v>
      </c>
      <c r="D171" s="6" t="s">
        <v>384</v>
      </c>
      <c r="E171" s="6" t="s">
        <v>91</v>
      </c>
      <c r="F171" s="6"/>
      <c r="G171" s="146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6">
        <f>Z172</f>
        <v>2096</v>
      </c>
    </row>
    <row r="172" spans="1:26" ht="32.25" outlineLevel="6" thickBot="1">
      <c r="A172" s="98" t="s">
        <v>97</v>
      </c>
      <c r="B172" s="91">
        <v>951</v>
      </c>
      <c r="C172" s="92" t="s">
        <v>67</v>
      </c>
      <c r="D172" s="92" t="s">
        <v>384</v>
      </c>
      <c r="E172" s="92" t="s">
        <v>92</v>
      </c>
      <c r="F172" s="92"/>
      <c r="G172" s="142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2">
        <v>2096</v>
      </c>
    </row>
    <row r="173" spans="1:26" ht="16.5" outlineLevel="6" thickBot="1">
      <c r="A173" s="116" t="s">
        <v>145</v>
      </c>
      <c r="B173" s="130">
        <v>951</v>
      </c>
      <c r="C173" s="39" t="s">
        <v>146</v>
      </c>
      <c r="D173" s="39" t="s">
        <v>249</v>
      </c>
      <c r="E173" s="39" t="s">
        <v>5</v>
      </c>
      <c r="F173" s="117"/>
      <c r="G173" s="118">
        <f>G174</f>
        <v>1638.7</v>
      </c>
      <c r="H173" s="34">
        <f aca="true" t="shared" si="23" ref="H173:X173">H179</f>
        <v>0</v>
      </c>
      <c r="I173" s="34">
        <f t="shared" si="23"/>
        <v>0</v>
      </c>
      <c r="J173" s="34">
        <f t="shared" si="23"/>
        <v>0</v>
      </c>
      <c r="K173" s="34">
        <f t="shared" si="23"/>
        <v>0</v>
      </c>
      <c r="L173" s="34">
        <f t="shared" si="23"/>
        <v>0</v>
      </c>
      <c r="M173" s="34">
        <f t="shared" si="23"/>
        <v>0</v>
      </c>
      <c r="N173" s="34">
        <f t="shared" si="23"/>
        <v>0</v>
      </c>
      <c r="O173" s="34">
        <f t="shared" si="23"/>
        <v>0</v>
      </c>
      <c r="P173" s="34">
        <f t="shared" si="23"/>
        <v>0</v>
      </c>
      <c r="Q173" s="34">
        <f t="shared" si="23"/>
        <v>0</v>
      </c>
      <c r="R173" s="34">
        <f t="shared" si="23"/>
        <v>0</v>
      </c>
      <c r="S173" s="34">
        <f t="shared" si="23"/>
        <v>0</v>
      </c>
      <c r="T173" s="34">
        <f t="shared" si="23"/>
        <v>0</v>
      </c>
      <c r="U173" s="34">
        <f t="shared" si="23"/>
        <v>0</v>
      </c>
      <c r="V173" s="34">
        <f t="shared" si="23"/>
        <v>0</v>
      </c>
      <c r="W173" s="34">
        <f t="shared" si="23"/>
        <v>0</v>
      </c>
      <c r="X173" s="68">
        <f t="shared" si="23"/>
        <v>1027.32</v>
      </c>
      <c r="Y173" s="59">
        <f>X173/G155*100</f>
        <v>10273.2</v>
      </c>
      <c r="Z173" s="118">
        <f>Z174</f>
        <v>1638.7</v>
      </c>
    </row>
    <row r="174" spans="1:26" ht="16.5" outlineLevel="6" thickBot="1">
      <c r="A174" s="30" t="s">
        <v>78</v>
      </c>
      <c r="B174" s="19">
        <v>951</v>
      </c>
      <c r="C174" s="9" t="s">
        <v>79</v>
      </c>
      <c r="D174" s="9" t="s">
        <v>249</v>
      </c>
      <c r="E174" s="9" t="s">
        <v>5</v>
      </c>
      <c r="F174" s="119" t="s">
        <v>5</v>
      </c>
      <c r="G174" s="31">
        <f>G175</f>
        <v>1638.7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1638.7</v>
      </c>
    </row>
    <row r="175" spans="1:26" ht="32.25" outlineLevel="6" thickBot="1">
      <c r="A175" s="111" t="s">
        <v>131</v>
      </c>
      <c r="B175" s="19">
        <v>951</v>
      </c>
      <c r="C175" s="11" t="s">
        <v>79</v>
      </c>
      <c r="D175" s="11" t="s">
        <v>250</v>
      </c>
      <c r="E175" s="11" t="s">
        <v>5</v>
      </c>
      <c r="F175" s="120"/>
      <c r="G175" s="32">
        <f>G176</f>
        <v>1638.7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1638.7</v>
      </c>
    </row>
    <row r="176" spans="1:26" ht="32.25" outlineLevel="6" thickBot="1">
      <c r="A176" s="111" t="s">
        <v>132</v>
      </c>
      <c r="B176" s="19">
        <v>951</v>
      </c>
      <c r="C176" s="11" t="s">
        <v>79</v>
      </c>
      <c r="D176" s="11" t="s">
        <v>251</v>
      </c>
      <c r="E176" s="11" t="s">
        <v>5</v>
      </c>
      <c r="F176" s="120"/>
      <c r="G176" s="32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1638.7</v>
      </c>
    </row>
    <row r="177" spans="1:26" ht="32.25" outlineLevel="6" thickBot="1">
      <c r="A177" s="88" t="s">
        <v>38</v>
      </c>
      <c r="B177" s="89">
        <v>951</v>
      </c>
      <c r="C177" s="90" t="s">
        <v>79</v>
      </c>
      <c r="D177" s="90" t="s">
        <v>272</v>
      </c>
      <c r="E177" s="90" t="s">
        <v>5</v>
      </c>
      <c r="F177" s="121" t="s">
        <v>5</v>
      </c>
      <c r="G177" s="35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1638.7</v>
      </c>
    </row>
    <row r="178" spans="1:26" ht="16.5" outlineLevel="6" thickBot="1">
      <c r="A178" s="33" t="s">
        <v>112</v>
      </c>
      <c r="B178" s="132">
        <v>951</v>
      </c>
      <c r="C178" s="6" t="s">
        <v>79</v>
      </c>
      <c r="D178" s="6" t="s">
        <v>272</v>
      </c>
      <c r="E178" s="6" t="s">
        <v>111</v>
      </c>
      <c r="F178" s="115" t="s">
        <v>147</v>
      </c>
      <c r="G178" s="34"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1638.7</v>
      </c>
    </row>
    <row r="179" spans="1:26" ht="32.25" outlineLevel="6" thickBot="1">
      <c r="A179" s="107" t="s">
        <v>52</v>
      </c>
      <c r="B179" s="18">
        <v>951</v>
      </c>
      <c r="C179" s="14" t="s">
        <v>51</v>
      </c>
      <c r="D179" s="14" t="s">
        <v>249</v>
      </c>
      <c r="E179" s="14" t="s">
        <v>5</v>
      </c>
      <c r="F179" s="14"/>
      <c r="G179" s="15">
        <f aca="true" t="shared" si="24" ref="G179:G184">G180</f>
        <v>50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5" ref="Y179:Y184">X179/G173*100</f>
        <v>62.691157624946605</v>
      </c>
      <c r="Z179" s="15">
        <f aca="true" t="shared" si="26" ref="Z179:Z184">Z180</f>
        <v>50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249</v>
      </c>
      <c r="E180" s="9" t="s">
        <v>5</v>
      </c>
      <c r="F180" s="9"/>
      <c r="G180" s="10">
        <f t="shared" si="24"/>
        <v>50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5"/>
        <v>#REF!</v>
      </c>
      <c r="Z180" s="10">
        <f t="shared" si="26"/>
        <v>50</v>
      </c>
    </row>
    <row r="181" spans="1:26" ht="34.5" customHeight="1" outlineLevel="3" thickBot="1">
      <c r="A181" s="111" t="s">
        <v>131</v>
      </c>
      <c r="B181" s="19">
        <v>951</v>
      </c>
      <c r="C181" s="9" t="s">
        <v>10</v>
      </c>
      <c r="D181" s="9" t="s">
        <v>250</v>
      </c>
      <c r="E181" s="9" t="s">
        <v>5</v>
      </c>
      <c r="F181" s="9"/>
      <c r="G181" s="10">
        <f t="shared" si="24"/>
        <v>50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5"/>
        <v>4.109843168365168</v>
      </c>
      <c r="Z181" s="10">
        <f t="shared" si="26"/>
        <v>50</v>
      </c>
    </row>
    <row r="182" spans="1:26" ht="18.75" customHeight="1" outlineLevel="3" thickBot="1">
      <c r="A182" s="111" t="s">
        <v>132</v>
      </c>
      <c r="B182" s="19">
        <v>951</v>
      </c>
      <c r="C182" s="11" t="s">
        <v>10</v>
      </c>
      <c r="D182" s="11" t="s">
        <v>251</v>
      </c>
      <c r="E182" s="11" t="s">
        <v>5</v>
      </c>
      <c r="F182" s="11"/>
      <c r="G182" s="12">
        <f t="shared" si="24"/>
        <v>50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5"/>
        <v>4.109843168365168</v>
      </c>
      <c r="Z182" s="12">
        <f t="shared" si="26"/>
        <v>50</v>
      </c>
    </row>
    <row r="183" spans="1:26" ht="33.75" customHeight="1" outlineLevel="4" thickBot="1">
      <c r="A183" s="93" t="s">
        <v>148</v>
      </c>
      <c r="B183" s="89">
        <v>951</v>
      </c>
      <c r="C183" s="90" t="s">
        <v>10</v>
      </c>
      <c r="D183" s="90" t="s">
        <v>273</v>
      </c>
      <c r="E183" s="90" t="s">
        <v>5</v>
      </c>
      <c r="F183" s="90"/>
      <c r="G183" s="16">
        <f t="shared" si="24"/>
        <v>50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5"/>
        <v>4.109843168365168</v>
      </c>
      <c r="Z183" s="16">
        <f t="shared" si="26"/>
        <v>50</v>
      </c>
    </row>
    <row r="184" spans="1:26" ht="17.25" customHeight="1" outlineLevel="5" thickBot="1">
      <c r="A184" s="5" t="s">
        <v>96</v>
      </c>
      <c r="B184" s="21">
        <v>951</v>
      </c>
      <c r="C184" s="6" t="s">
        <v>10</v>
      </c>
      <c r="D184" s="6" t="s">
        <v>273</v>
      </c>
      <c r="E184" s="6" t="s">
        <v>91</v>
      </c>
      <c r="F184" s="6"/>
      <c r="G184" s="7">
        <f t="shared" si="24"/>
        <v>50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5"/>
        <v>4.109843168365168</v>
      </c>
      <c r="Z184" s="7">
        <f t="shared" si="26"/>
        <v>50</v>
      </c>
    </row>
    <row r="185" spans="1:26" ht="32.25" outlineLevel="5" thickBot="1">
      <c r="A185" s="87" t="s">
        <v>97</v>
      </c>
      <c r="B185" s="91">
        <v>951</v>
      </c>
      <c r="C185" s="92" t="s">
        <v>10</v>
      </c>
      <c r="D185" s="92" t="s">
        <v>273</v>
      </c>
      <c r="E185" s="92" t="s">
        <v>92</v>
      </c>
      <c r="F185" s="92"/>
      <c r="G185" s="97">
        <v>50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7">
        <v>50</v>
      </c>
    </row>
    <row r="186" spans="1:26" ht="19.5" outlineLevel="6" thickBot="1">
      <c r="A186" s="107" t="s">
        <v>50</v>
      </c>
      <c r="B186" s="18">
        <v>951</v>
      </c>
      <c r="C186" s="14" t="s">
        <v>49</v>
      </c>
      <c r="D186" s="14" t="s">
        <v>249</v>
      </c>
      <c r="E186" s="14" t="s">
        <v>5</v>
      </c>
      <c r="F186" s="14"/>
      <c r="G186" s="140">
        <f>G193+G210+G187</f>
        <v>15299.319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  <c r="Z186" s="140">
        <f>Z193+Z210+Z187</f>
        <v>15299.319</v>
      </c>
    </row>
    <row r="187" spans="1:26" ht="16.5" outlineLevel="6" thickBot="1">
      <c r="A187" s="80" t="s">
        <v>202</v>
      </c>
      <c r="B187" s="19">
        <v>951</v>
      </c>
      <c r="C187" s="9" t="s">
        <v>204</v>
      </c>
      <c r="D187" s="9" t="s">
        <v>249</v>
      </c>
      <c r="E187" s="9" t="s">
        <v>5</v>
      </c>
      <c r="F187" s="9"/>
      <c r="G187" s="141">
        <f>G188</f>
        <v>499.319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>
        <f>X187/G181*100</f>
        <v>0</v>
      </c>
      <c r="Z187" s="141">
        <f>Z188</f>
        <v>499.319</v>
      </c>
    </row>
    <row r="188" spans="1:26" ht="32.25" outlineLevel="6" thickBot="1">
      <c r="A188" s="111" t="s">
        <v>131</v>
      </c>
      <c r="B188" s="19">
        <v>951</v>
      </c>
      <c r="C188" s="9" t="s">
        <v>204</v>
      </c>
      <c r="D188" s="9" t="s">
        <v>250</v>
      </c>
      <c r="E188" s="9" t="s">
        <v>5</v>
      </c>
      <c r="F188" s="9"/>
      <c r="G188" s="141">
        <f>G189</f>
        <v>499.319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>
        <f>X188/G182*100</f>
        <v>0</v>
      </c>
      <c r="Z188" s="141">
        <f>Z189</f>
        <v>499.319</v>
      </c>
    </row>
    <row r="189" spans="1:26" ht="32.25" outlineLevel="6" thickBot="1">
      <c r="A189" s="111" t="s">
        <v>132</v>
      </c>
      <c r="B189" s="19">
        <v>951</v>
      </c>
      <c r="C189" s="9" t="s">
        <v>204</v>
      </c>
      <c r="D189" s="9" t="s">
        <v>251</v>
      </c>
      <c r="E189" s="9" t="s">
        <v>5</v>
      </c>
      <c r="F189" s="9"/>
      <c r="G189" s="141">
        <f>G190</f>
        <v>499.319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>
        <f>X189/G183*100</f>
        <v>0</v>
      </c>
      <c r="Z189" s="141">
        <f>Z190</f>
        <v>499.319</v>
      </c>
    </row>
    <row r="190" spans="1:26" ht="48" outlineLevel="6" thickBot="1">
      <c r="A190" s="113" t="s">
        <v>203</v>
      </c>
      <c r="B190" s="89">
        <v>951</v>
      </c>
      <c r="C190" s="90" t="s">
        <v>204</v>
      </c>
      <c r="D190" s="90" t="s">
        <v>274</v>
      </c>
      <c r="E190" s="90" t="s">
        <v>5</v>
      </c>
      <c r="F190" s="90"/>
      <c r="G190" s="143">
        <f>G191</f>
        <v>499.319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3">
        <f>Z191</f>
        <v>499.319</v>
      </c>
    </row>
    <row r="191" spans="1:26" ht="18.75" customHeight="1" outlineLevel="6" thickBot="1">
      <c r="A191" s="5" t="s">
        <v>96</v>
      </c>
      <c r="B191" s="21">
        <v>951</v>
      </c>
      <c r="C191" s="6" t="s">
        <v>204</v>
      </c>
      <c r="D191" s="6" t="s">
        <v>274</v>
      </c>
      <c r="E191" s="6" t="s">
        <v>91</v>
      </c>
      <c r="F191" s="6"/>
      <c r="G191" s="146">
        <f>G192</f>
        <v>499.319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6">
        <f>Z192</f>
        <v>499.319</v>
      </c>
    </row>
    <row r="192" spans="1:26" ht="31.5" outlineLevel="3">
      <c r="A192" s="87" t="s">
        <v>97</v>
      </c>
      <c r="B192" s="91">
        <v>951</v>
      </c>
      <c r="C192" s="92" t="s">
        <v>204</v>
      </c>
      <c r="D192" s="92" t="s">
        <v>274</v>
      </c>
      <c r="E192" s="92" t="s">
        <v>92</v>
      </c>
      <c r="F192" s="92"/>
      <c r="G192" s="142">
        <v>499.319</v>
      </c>
      <c r="H192" s="31" t="e">
        <f>H203+H206+H220+#REF!</f>
        <v>#REF!</v>
      </c>
      <c r="I192" s="31" t="e">
        <f>I203+I206+I220+#REF!</f>
        <v>#REF!</v>
      </c>
      <c r="J192" s="31" t="e">
        <f>J203+J206+J220+#REF!</f>
        <v>#REF!</v>
      </c>
      <c r="K192" s="31" t="e">
        <f>K203+K206+K220+#REF!</f>
        <v>#REF!</v>
      </c>
      <c r="L192" s="31" t="e">
        <f>L203+L206+L220+#REF!</f>
        <v>#REF!</v>
      </c>
      <c r="M192" s="31" t="e">
        <f>M203+M206+M220+#REF!</f>
        <v>#REF!</v>
      </c>
      <c r="N192" s="31" t="e">
        <f>N203+N206+N220+#REF!</f>
        <v>#REF!</v>
      </c>
      <c r="O192" s="31" t="e">
        <f>O203+O206+O220+#REF!</f>
        <v>#REF!</v>
      </c>
      <c r="P192" s="31" t="e">
        <f>P203+P206+P220+#REF!</f>
        <v>#REF!</v>
      </c>
      <c r="Q192" s="31" t="e">
        <f>Q203+Q206+Q220+#REF!</f>
        <v>#REF!</v>
      </c>
      <c r="R192" s="31" t="e">
        <f>R203+R206+R220+#REF!</f>
        <v>#REF!</v>
      </c>
      <c r="S192" s="31" t="e">
        <f>S203+S206+S220+#REF!</f>
        <v>#REF!</v>
      </c>
      <c r="T192" s="31" t="e">
        <f>T203+T206+T220+#REF!</f>
        <v>#REF!</v>
      </c>
      <c r="U192" s="31" t="e">
        <f>U203+U206+U220+#REF!</f>
        <v>#REF!</v>
      </c>
      <c r="V192" s="31" t="e">
        <f>V203+V206+V220+#REF!</f>
        <v>#REF!</v>
      </c>
      <c r="W192" s="31" t="e">
        <f>W203+W206+W220+#REF!</f>
        <v>#REF!</v>
      </c>
      <c r="X192" s="66" t="e">
        <f>X203+X206+X220+#REF!</f>
        <v>#REF!</v>
      </c>
      <c r="Y192" s="59" t="e">
        <f>X192/G186*100</f>
        <v>#REF!</v>
      </c>
      <c r="Z192" s="142">
        <v>499.319</v>
      </c>
    </row>
    <row r="193" spans="1:26" ht="16.5" outlineLevel="3" thickBot="1">
      <c r="A193" s="111" t="s">
        <v>149</v>
      </c>
      <c r="B193" s="19">
        <v>951</v>
      </c>
      <c r="C193" s="9" t="s">
        <v>55</v>
      </c>
      <c r="D193" s="9" t="s">
        <v>249</v>
      </c>
      <c r="E193" s="9" t="s">
        <v>5</v>
      </c>
      <c r="F193" s="9"/>
      <c r="G193" s="10">
        <f>G201+G194</f>
        <v>14000</v>
      </c>
      <c r="H193" s="10">
        <f aca="true" t="shared" si="30" ref="H193:Z193">H201+H194</f>
        <v>0</v>
      </c>
      <c r="I193" s="10">
        <f t="shared" si="30"/>
        <v>0</v>
      </c>
      <c r="J193" s="10">
        <f t="shared" si="30"/>
        <v>0</v>
      </c>
      <c r="K193" s="10">
        <f t="shared" si="30"/>
        <v>0</v>
      </c>
      <c r="L193" s="10">
        <f t="shared" si="30"/>
        <v>0</v>
      </c>
      <c r="M193" s="10">
        <f t="shared" si="30"/>
        <v>0</v>
      </c>
      <c r="N193" s="10">
        <f t="shared" si="30"/>
        <v>0</v>
      </c>
      <c r="O193" s="10">
        <f t="shared" si="30"/>
        <v>0</v>
      </c>
      <c r="P193" s="10">
        <f t="shared" si="30"/>
        <v>0</v>
      </c>
      <c r="Q193" s="10">
        <f t="shared" si="30"/>
        <v>0</v>
      </c>
      <c r="R193" s="10">
        <f t="shared" si="30"/>
        <v>0</v>
      </c>
      <c r="S193" s="10">
        <f t="shared" si="30"/>
        <v>0</v>
      </c>
      <c r="T193" s="10">
        <f t="shared" si="30"/>
        <v>0</v>
      </c>
      <c r="U193" s="10">
        <f t="shared" si="30"/>
        <v>0</v>
      </c>
      <c r="V193" s="10">
        <f t="shared" si="30"/>
        <v>0</v>
      </c>
      <c r="W193" s="10">
        <f t="shared" si="30"/>
        <v>0</v>
      </c>
      <c r="X193" s="10">
        <f t="shared" si="30"/>
        <v>0</v>
      </c>
      <c r="Y193" s="10">
        <f t="shared" si="30"/>
        <v>0</v>
      </c>
      <c r="Z193" s="10">
        <f t="shared" si="30"/>
        <v>14000</v>
      </c>
    </row>
    <row r="194" spans="1:26" ht="48" outlineLevel="3" thickBot="1">
      <c r="A194" s="8" t="s">
        <v>398</v>
      </c>
      <c r="B194" s="19">
        <v>951</v>
      </c>
      <c r="C194" s="11" t="s">
        <v>55</v>
      </c>
      <c r="D194" s="9" t="s">
        <v>278</v>
      </c>
      <c r="E194" s="9" t="s">
        <v>5</v>
      </c>
      <c r="F194" s="9"/>
      <c r="G194" s="141">
        <f>G195+G198</f>
        <v>2000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41">
        <f>Z195+Z198</f>
        <v>2000</v>
      </c>
    </row>
    <row r="195" spans="1:26" ht="96" customHeight="1" outlineLevel="3" thickBot="1">
      <c r="A195" s="93" t="s">
        <v>399</v>
      </c>
      <c r="B195" s="89">
        <v>951</v>
      </c>
      <c r="C195" s="90" t="s">
        <v>55</v>
      </c>
      <c r="D195" s="90" t="s">
        <v>400</v>
      </c>
      <c r="E195" s="90" t="s">
        <v>5</v>
      </c>
      <c r="F195" s="90"/>
      <c r="G195" s="143">
        <f>G196</f>
        <v>2000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3">
        <f>Z196</f>
        <v>2000</v>
      </c>
    </row>
    <row r="196" spans="1:26" ht="32.25" customHeight="1" outlineLevel="3" thickBot="1">
      <c r="A196" s="5" t="s">
        <v>365</v>
      </c>
      <c r="B196" s="21">
        <v>951</v>
      </c>
      <c r="C196" s="6" t="s">
        <v>55</v>
      </c>
      <c r="D196" s="6" t="s">
        <v>400</v>
      </c>
      <c r="E196" s="6" t="s">
        <v>401</v>
      </c>
      <c r="F196" s="6"/>
      <c r="G196" s="146">
        <f>G197</f>
        <v>2000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6">
        <f>Z197</f>
        <v>2000</v>
      </c>
    </row>
    <row r="197" spans="1:26" ht="29.25" customHeight="1" outlineLevel="3" thickBot="1">
      <c r="A197" s="87" t="s">
        <v>365</v>
      </c>
      <c r="B197" s="91">
        <v>951</v>
      </c>
      <c r="C197" s="92" t="s">
        <v>55</v>
      </c>
      <c r="D197" s="92" t="s">
        <v>400</v>
      </c>
      <c r="E197" s="92" t="s">
        <v>367</v>
      </c>
      <c r="F197" s="92"/>
      <c r="G197" s="142">
        <v>2000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2">
        <v>2000</v>
      </c>
    </row>
    <row r="198" spans="1:26" ht="111" outlineLevel="3" thickBot="1">
      <c r="A198" s="93" t="s">
        <v>402</v>
      </c>
      <c r="B198" s="89">
        <v>951</v>
      </c>
      <c r="C198" s="90" t="s">
        <v>55</v>
      </c>
      <c r="D198" s="90" t="s">
        <v>403</v>
      </c>
      <c r="E198" s="90" t="s">
        <v>5</v>
      </c>
      <c r="F198" s="90"/>
      <c r="G198" s="143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3">
        <f>Z199</f>
        <v>0</v>
      </c>
    </row>
    <row r="199" spans="1:26" ht="30.75" customHeight="1" outlineLevel="3" thickBot="1">
      <c r="A199" s="5" t="s">
        <v>365</v>
      </c>
      <c r="B199" s="21">
        <v>951</v>
      </c>
      <c r="C199" s="6" t="s">
        <v>55</v>
      </c>
      <c r="D199" s="6" t="s">
        <v>403</v>
      </c>
      <c r="E199" s="6" t="s">
        <v>401</v>
      </c>
      <c r="F199" s="6"/>
      <c r="G199" s="146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46">
        <f>Z200</f>
        <v>0</v>
      </c>
    </row>
    <row r="200" spans="1:26" ht="31.5" customHeight="1" outlineLevel="3">
      <c r="A200" s="87" t="s">
        <v>365</v>
      </c>
      <c r="B200" s="91">
        <v>951</v>
      </c>
      <c r="C200" s="92" t="s">
        <v>55</v>
      </c>
      <c r="D200" s="92" t="s">
        <v>403</v>
      </c>
      <c r="E200" s="92" t="s">
        <v>367</v>
      </c>
      <c r="F200" s="92"/>
      <c r="G200" s="142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2">
        <v>0</v>
      </c>
    </row>
    <row r="201" spans="1:26" ht="32.25" outlineLevel="3" thickBot="1">
      <c r="A201" s="8" t="s">
        <v>218</v>
      </c>
      <c r="B201" s="19">
        <v>951</v>
      </c>
      <c r="C201" s="11" t="s">
        <v>55</v>
      </c>
      <c r="D201" s="11" t="s">
        <v>275</v>
      </c>
      <c r="E201" s="11" t="s">
        <v>5</v>
      </c>
      <c r="F201" s="11"/>
      <c r="G201" s="12">
        <f>G202+G205+G207</f>
        <v>12000</v>
      </c>
      <c r="H201" s="12">
        <f aca="true" t="shared" si="31" ref="H201:Z201">H202+H205+H207</f>
        <v>0</v>
      </c>
      <c r="I201" s="12">
        <f t="shared" si="31"/>
        <v>0</v>
      </c>
      <c r="J201" s="12">
        <f t="shared" si="31"/>
        <v>0</v>
      </c>
      <c r="K201" s="12">
        <f t="shared" si="31"/>
        <v>0</v>
      </c>
      <c r="L201" s="12">
        <f t="shared" si="31"/>
        <v>0</v>
      </c>
      <c r="M201" s="12">
        <f t="shared" si="31"/>
        <v>0</v>
      </c>
      <c r="N201" s="12">
        <f t="shared" si="31"/>
        <v>0</v>
      </c>
      <c r="O201" s="12">
        <f t="shared" si="31"/>
        <v>0</v>
      </c>
      <c r="P201" s="12">
        <f t="shared" si="31"/>
        <v>0</v>
      </c>
      <c r="Q201" s="12">
        <f t="shared" si="31"/>
        <v>0</v>
      </c>
      <c r="R201" s="12">
        <f t="shared" si="31"/>
        <v>0</v>
      </c>
      <c r="S201" s="12">
        <f t="shared" si="31"/>
        <v>0</v>
      </c>
      <c r="T201" s="12">
        <f t="shared" si="31"/>
        <v>0</v>
      </c>
      <c r="U201" s="12">
        <f t="shared" si="31"/>
        <v>0</v>
      </c>
      <c r="V201" s="12">
        <f t="shared" si="31"/>
        <v>0</v>
      </c>
      <c r="W201" s="12">
        <f t="shared" si="31"/>
        <v>0</v>
      </c>
      <c r="X201" s="12">
        <f t="shared" si="31"/>
        <v>0</v>
      </c>
      <c r="Y201" s="12">
        <f t="shared" si="31"/>
        <v>0</v>
      </c>
      <c r="Z201" s="12">
        <f t="shared" si="31"/>
        <v>12000</v>
      </c>
    </row>
    <row r="202" spans="1:26" ht="63.75" outlineLevel="3" thickBot="1">
      <c r="A202" s="93" t="s">
        <v>209</v>
      </c>
      <c r="B202" s="89">
        <v>951</v>
      </c>
      <c r="C202" s="90" t="s">
        <v>55</v>
      </c>
      <c r="D202" s="90" t="s">
        <v>276</v>
      </c>
      <c r="E202" s="90" t="s">
        <v>5</v>
      </c>
      <c r="F202" s="90"/>
      <c r="G202" s="143">
        <f>G203</f>
        <v>12000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  <c r="Z202" s="143">
        <f>Z203</f>
        <v>12000</v>
      </c>
    </row>
    <row r="203" spans="1:26" ht="18.75" customHeight="1" outlineLevel="4" thickBot="1">
      <c r="A203" s="5" t="s">
        <v>96</v>
      </c>
      <c r="B203" s="21">
        <v>951</v>
      </c>
      <c r="C203" s="6" t="s">
        <v>55</v>
      </c>
      <c r="D203" s="6" t="s">
        <v>276</v>
      </c>
      <c r="E203" s="6" t="s">
        <v>91</v>
      </c>
      <c r="F203" s="6"/>
      <c r="G203" s="146">
        <f>G204</f>
        <v>12000</v>
      </c>
      <c r="H203" s="32">
        <f aca="true" t="shared" si="32" ref="H203:X203">H204</f>
        <v>0</v>
      </c>
      <c r="I203" s="32">
        <f t="shared" si="32"/>
        <v>0</v>
      </c>
      <c r="J203" s="32">
        <f t="shared" si="32"/>
        <v>0</v>
      </c>
      <c r="K203" s="32">
        <f t="shared" si="32"/>
        <v>0</v>
      </c>
      <c r="L203" s="32">
        <f t="shared" si="32"/>
        <v>0</v>
      </c>
      <c r="M203" s="32">
        <f t="shared" si="32"/>
        <v>0</v>
      </c>
      <c r="N203" s="32">
        <f t="shared" si="32"/>
        <v>0</v>
      </c>
      <c r="O203" s="32">
        <f t="shared" si="32"/>
        <v>0</v>
      </c>
      <c r="P203" s="32">
        <f t="shared" si="32"/>
        <v>0</v>
      </c>
      <c r="Q203" s="32">
        <f t="shared" si="32"/>
        <v>0</v>
      </c>
      <c r="R203" s="32">
        <f t="shared" si="32"/>
        <v>0</v>
      </c>
      <c r="S203" s="32">
        <f t="shared" si="32"/>
        <v>0</v>
      </c>
      <c r="T203" s="32">
        <f t="shared" si="32"/>
        <v>0</v>
      </c>
      <c r="U203" s="32">
        <f t="shared" si="32"/>
        <v>0</v>
      </c>
      <c r="V203" s="32">
        <f t="shared" si="32"/>
        <v>0</v>
      </c>
      <c r="W203" s="32">
        <f t="shared" si="32"/>
        <v>0</v>
      </c>
      <c r="X203" s="67">
        <f t="shared" si="32"/>
        <v>2675.999</v>
      </c>
      <c r="Y203" s="59">
        <f>X203/G193*100</f>
        <v>19.11427857142857</v>
      </c>
      <c r="Z203" s="146">
        <f>Z204</f>
        <v>12000</v>
      </c>
    </row>
    <row r="204" spans="1:26" ht="32.25" outlineLevel="5" thickBot="1">
      <c r="A204" s="87" t="s">
        <v>97</v>
      </c>
      <c r="B204" s="91">
        <v>951</v>
      </c>
      <c r="C204" s="92" t="s">
        <v>55</v>
      </c>
      <c r="D204" s="92" t="s">
        <v>276</v>
      </c>
      <c r="E204" s="92" t="s">
        <v>92</v>
      </c>
      <c r="F204" s="92"/>
      <c r="G204" s="97">
        <v>12000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>
        <v>2675.999</v>
      </c>
      <c r="Y204" s="59">
        <f>X204/G201*100</f>
        <v>22.299991666666667</v>
      </c>
      <c r="Z204" s="97">
        <v>12000</v>
      </c>
    </row>
    <row r="205" spans="1:26" ht="63.75" outlineLevel="5" thickBot="1">
      <c r="A205" s="93" t="s">
        <v>210</v>
      </c>
      <c r="B205" s="89">
        <v>951</v>
      </c>
      <c r="C205" s="90" t="s">
        <v>55</v>
      </c>
      <c r="D205" s="90" t="s">
        <v>277</v>
      </c>
      <c r="E205" s="90" t="s">
        <v>5</v>
      </c>
      <c r="F205" s="90"/>
      <c r="G205" s="143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  <c r="Z205" s="143">
        <f>Z206</f>
        <v>0</v>
      </c>
    </row>
    <row r="206" spans="1:26" ht="19.5" customHeight="1" outlineLevel="6" thickBot="1">
      <c r="A206" s="87" t="s">
        <v>114</v>
      </c>
      <c r="B206" s="91">
        <v>951</v>
      </c>
      <c r="C206" s="92" t="s">
        <v>55</v>
      </c>
      <c r="D206" s="92" t="s">
        <v>277</v>
      </c>
      <c r="E206" s="92" t="s">
        <v>113</v>
      </c>
      <c r="F206" s="92"/>
      <c r="G206" s="142">
        <v>0</v>
      </c>
      <c r="H206" s="32" t="e">
        <f>#REF!</f>
        <v>#REF!</v>
      </c>
      <c r="I206" s="32" t="e">
        <f>#REF!</f>
        <v>#REF!</v>
      </c>
      <c r="J206" s="32" t="e">
        <f>#REF!</f>
        <v>#REF!</v>
      </c>
      <c r="K206" s="32" t="e">
        <f>#REF!</f>
        <v>#REF!</v>
      </c>
      <c r="L206" s="32" t="e">
        <f>#REF!</f>
        <v>#REF!</v>
      </c>
      <c r="M206" s="32" t="e">
        <f>#REF!</f>
        <v>#REF!</v>
      </c>
      <c r="N206" s="32" t="e">
        <f>#REF!</f>
        <v>#REF!</v>
      </c>
      <c r="O206" s="32" t="e">
        <f>#REF!</f>
        <v>#REF!</v>
      </c>
      <c r="P206" s="32" t="e">
        <f>#REF!</f>
        <v>#REF!</v>
      </c>
      <c r="Q206" s="32" t="e">
        <f>#REF!</f>
        <v>#REF!</v>
      </c>
      <c r="R206" s="32" t="e">
        <f>#REF!</f>
        <v>#REF!</v>
      </c>
      <c r="S206" s="32" t="e">
        <f>#REF!</f>
        <v>#REF!</v>
      </c>
      <c r="T206" s="32" t="e">
        <f>#REF!</f>
        <v>#REF!</v>
      </c>
      <c r="U206" s="32" t="e">
        <f>#REF!</f>
        <v>#REF!</v>
      </c>
      <c r="V206" s="32" t="e">
        <f>#REF!</f>
        <v>#REF!</v>
      </c>
      <c r="W206" s="32" t="e">
        <f>#REF!</f>
        <v>#REF!</v>
      </c>
      <c r="X206" s="67" t="e">
        <f>#REF!</f>
        <v>#REF!</v>
      </c>
      <c r="Y206" s="59" t="e">
        <f>X206/#REF!*100</f>
        <v>#REF!</v>
      </c>
      <c r="Z206" s="142">
        <v>0</v>
      </c>
    </row>
    <row r="207" spans="1:26" ht="62.25" customHeight="1" outlineLevel="4" thickBot="1">
      <c r="A207" s="145" t="s">
        <v>361</v>
      </c>
      <c r="B207" s="89">
        <v>951</v>
      </c>
      <c r="C207" s="90" t="s">
        <v>55</v>
      </c>
      <c r="D207" s="90" t="s">
        <v>362</v>
      </c>
      <c r="E207" s="90" t="s">
        <v>5</v>
      </c>
      <c r="F207" s="90"/>
      <c r="G207" s="143">
        <f>G208</f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43">
        <f>Z208</f>
        <v>0</v>
      </c>
    </row>
    <row r="208" spans="1:26" ht="20.25" customHeight="1" outlineLevel="4" thickBot="1">
      <c r="A208" s="5" t="s">
        <v>96</v>
      </c>
      <c r="B208" s="21">
        <v>951</v>
      </c>
      <c r="C208" s="6" t="s">
        <v>55</v>
      </c>
      <c r="D208" s="6" t="s">
        <v>362</v>
      </c>
      <c r="E208" s="6" t="s">
        <v>91</v>
      </c>
      <c r="F208" s="6"/>
      <c r="G208" s="146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  <c r="Z208" s="146">
        <f>Z209</f>
        <v>0</v>
      </c>
    </row>
    <row r="209" spans="1:26" ht="31.5" outlineLevel="4">
      <c r="A209" s="87" t="s">
        <v>97</v>
      </c>
      <c r="B209" s="91">
        <v>951</v>
      </c>
      <c r="C209" s="92" t="s">
        <v>55</v>
      </c>
      <c r="D209" s="161" t="s">
        <v>362</v>
      </c>
      <c r="E209" s="92" t="s">
        <v>92</v>
      </c>
      <c r="F209" s="92"/>
      <c r="G209" s="142"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2">
        <v>0</v>
      </c>
    </row>
    <row r="210" spans="1:26" ht="15.75" outlineLevel="4">
      <c r="A210" s="8" t="s">
        <v>32</v>
      </c>
      <c r="B210" s="19">
        <v>951</v>
      </c>
      <c r="C210" s="9" t="s">
        <v>11</v>
      </c>
      <c r="D210" s="9" t="s">
        <v>249</v>
      </c>
      <c r="E210" s="9" t="s">
        <v>5</v>
      </c>
      <c r="F210" s="9"/>
      <c r="G210" s="141">
        <f>G211+G218</f>
        <v>800</v>
      </c>
      <c r="H210" s="141">
        <f aca="true" t="shared" si="33" ref="H210:Z210">H211+H218</f>
        <v>0</v>
      </c>
      <c r="I210" s="141">
        <f t="shared" si="33"/>
        <v>0</v>
      </c>
      <c r="J210" s="141">
        <f t="shared" si="33"/>
        <v>0</v>
      </c>
      <c r="K210" s="141">
        <f t="shared" si="33"/>
        <v>0</v>
      </c>
      <c r="L210" s="141">
        <f t="shared" si="33"/>
        <v>0</v>
      </c>
      <c r="M210" s="141">
        <f t="shared" si="33"/>
        <v>0</v>
      </c>
      <c r="N210" s="141">
        <f t="shared" si="33"/>
        <v>0</v>
      </c>
      <c r="O210" s="141">
        <f t="shared" si="33"/>
        <v>0</v>
      </c>
      <c r="P210" s="141">
        <f t="shared" si="33"/>
        <v>0</v>
      </c>
      <c r="Q210" s="141">
        <f t="shared" si="33"/>
        <v>0</v>
      </c>
      <c r="R210" s="141">
        <f t="shared" si="33"/>
        <v>0</v>
      </c>
      <c r="S210" s="141">
        <f t="shared" si="33"/>
        <v>0</v>
      </c>
      <c r="T210" s="141">
        <f t="shared" si="33"/>
        <v>0</v>
      </c>
      <c r="U210" s="141">
        <f t="shared" si="33"/>
        <v>0</v>
      </c>
      <c r="V210" s="141">
        <f t="shared" si="33"/>
        <v>0</v>
      </c>
      <c r="W210" s="141">
        <f t="shared" si="33"/>
        <v>0</v>
      </c>
      <c r="X210" s="141">
        <f t="shared" si="33"/>
        <v>0</v>
      </c>
      <c r="Y210" s="141">
        <f t="shared" si="33"/>
        <v>0</v>
      </c>
      <c r="Z210" s="141">
        <f t="shared" si="33"/>
        <v>800</v>
      </c>
    </row>
    <row r="211" spans="1:26" ht="31.5" outlineLevel="5">
      <c r="A211" s="111" t="s">
        <v>131</v>
      </c>
      <c r="B211" s="19">
        <v>951</v>
      </c>
      <c r="C211" s="9" t="s">
        <v>11</v>
      </c>
      <c r="D211" s="9" t="s">
        <v>250</v>
      </c>
      <c r="E211" s="9" t="s">
        <v>5</v>
      </c>
      <c r="F211" s="9"/>
      <c r="G211" s="141">
        <f>G212</f>
        <v>400</v>
      </c>
      <c r="H211" s="173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74"/>
      <c r="X211" s="175"/>
      <c r="Y211" s="176"/>
      <c r="Z211" s="141">
        <f>Z212</f>
        <v>400</v>
      </c>
    </row>
    <row r="212" spans="1:26" ht="31.5" outlineLevel="5">
      <c r="A212" s="111" t="s">
        <v>132</v>
      </c>
      <c r="B212" s="19">
        <v>951</v>
      </c>
      <c r="C212" s="9" t="s">
        <v>11</v>
      </c>
      <c r="D212" s="9" t="s">
        <v>251</v>
      </c>
      <c r="E212" s="9" t="s">
        <v>5</v>
      </c>
      <c r="F212" s="9"/>
      <c r="G212" s="141">
        <f>G213</f>
        <v>400</v>
      </c>
      <c r="H212" s="173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74"/>
      <c r="X212" s="175"/>
      <c r="Y212" s="176"/>
      <c r="Z212" s="141">
        <f>Z213</f>
        <v>400</v>
      </c>
    </row>
    <row r="213" spans="1:26" ht="47.25" outlineLevel="5">
      <c r="A213" s="113" t="s">
        <v>404</v>
      </c>
      <c r="B213" s="89">
        <v>951</v>
      </c>
      <c r="C213" s="90" t="s">
        <v>11</v>
      </c>
      <c r="D213" s="90" t="s">
        <v>405</v>
      </c>
      <c r="E213" s="90" t="s">
        <v>5</v>
      </c>
      <c r="F213" s="90"/>
      <c r="G213" s="143">
        <f>G214+G216</f>
        <v>400</v>
      </c>
      <c r="H213" s="173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74"/>
      <c r="X213" s="175"/>
      <c r="Y213" s="176"/>
      <c r="Z213" s="143">
        <f>Z214+Z216</f>
        <v>400</v>
      </c>
    </row>
    <row r="214" spans="1:26" ht="31.5" outlineLevel="5">
      <c r="A214" s="5" t="s">
        <v>96</v>
      </c>
      <c r="B214" s="21">
        <v>951</v>
      </c>
      <c r="C214" s="6" t="s">
        <v>11</v>
      </c>
      <c r="D214" s="6" t="s">
        <v>405</v>
      </c>
      <c r="E214" s="6" t="s">
        <v>91</v>
      </c>
      <c r="F214" s="6"/>
      <c r="G214" s="146">
        <f>G215</f>
        <v>0</v>
      </c>
      <c r="H214" s="173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74"/>
      <c r="X214" s="175"/>
      <c r="Y214" s="176"/>
      <c r="Z214" s="146">
        <f>Z215</f>
        <v>0</v>
      </c>
    </row>
    <row r="215" spans="1:26" ht="31.5" outlineLevel="5">
      <c r="A215" s="87" t="s">
        <v>97</v>
      </c>
      <c r="B215" s="91">
        <v>951</v>
      </c>
      <c r="C215" s="92" t="s">
        <v>11</v>
      </c>
      <c r="D215" s="92" t="s">
        <v>405</v>
      </c>
      <c r="E215" s="92" t="s">
        <v>92</v>
      </c>
      <c r="F215" s="92"/>
      <c r="G215" s="142">
        <v>0</v>
      </c>
      <c r="H215" s="173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74"/>
      <c r="X215" s="175"/>
      <c r="Y215" s="176"/>
      <c r="Z215" s="142">
        <v>0</v>
      </c>
    </row>
    <row r="216" spans="1:26" ht="15.75" outlineLevel="5">
      <c r="A216" s="5" t="s">
        <v>364</v>
      </c>
      <c r="B216" s="21">
        <v>951</v>
      </c>
      <c r="C216" s="6" t="s">
        <v>11</v>
      </c>
      <c r="D216" s="6" t="s">
        <v>405</v>
      </c>
      <c r="E216" s="6" t="s">
        <v>366</v>
      </c>
      <c r="F216" s="92"/>
      <c r="G216" s="146">
        <f>G217</f>
        <v>400</v>
      </c>
      <c r="H216" s="173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74"/>
      <c r="X216" s="175"/>
      <c r="Y216" s="176"/>
      <c r="Z216" s="146">
        <f>Z217</f>
        <v>400</v>
      </c>
    </row>
    <row r="217" spans="1:26" ht="47.25" outlineLevel="5">
      <c r="A217" s="87" t="s">
        <v>365</v>
      </c>
      <c r="B217" s="91">
        <v>951</v>
      </c>
      <c r="C217" s="92" t="s">
        <v>11</v>
      </c>
      <c r="D217" s="92" t="s">
        <v>405</v>
      </c>
      <c r="E217" s="92" t="s">
        <v>367</v>
      </c>
      <c r="F217" s="92"/>
      <c r="G217" s="142">
        <v>400</v>
      </c>
      <c r="H217" s="173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74"/>
      <c r="X217" s="175"/>
      <c r="Y217" s="176"/>
      <c r="Z217" s="142">
        <v>400</v>
      </c>
    </row>
    <row r="218" spans="1:26" ht="16.5" outlineLevel="5" thickBot="1">
      <c r="A218" s="13" t="s">
        <v>141</v>
      </c>
      <c r="B218" s="19">
        <v>951</v>
      </c>
      <c r="C218" s="9" t="s">
        <v>11</v>
      </c>
      <c r="D218" s="9" t="s">
        <v>249</v>
      </c>
      <c r="E218" s="9" t="s">
        <v>5</v>
      </c>
      <c r="F218" s="9"/>
      <c r="G218" s="141">
        <f>G219+G225</f>
        <v>400</v>
      </c>
      <c r="H218" s="141">
        <f aca="true" t="shared" si="34" ref="H218:Z218">H219+H225</f>
        <v>0</v>
      </c>
      <c r="I218" s="141">
        <f t="shared" si="34"/>
        <v>0</v>
      </c>
      <c r="J218" s="141">
        <f t="shared" si="34"/>
        <v>0</v>
      </c>
      <c r="K218" s="141">
        <f t="shared" si="34"/>
        <v>0</v>
      </c>
      <c r="L218" s="141">
        <f t="shared" si="34"/>
        <v>0</v>
      </c>
      <c r="M218" s="141">
        <f t="shared" si="34"/>
        <v>0</v>
      </c>
      <c r="N218" s="141">
        <f t="shared" si="34"/>
        <v>0</v>
      </c>
      <c r="O218" s="141">
        <f t="shared" si="34"/>
        <v>0</v>
      </c>
      <c r="P218" s="141">
        <f t="shared" si="34"/>
        <v>0</v>
      </c>
      <c r="Q218" s="141">
        <f t="shared" si="34"/>
        <v>0</v>
      </c>
      <c r="R218" s="141">
        <f t="shared" si="34"/>
        <v>0</v>
      </c>
      <c r="S218" s="141">
        <f t="shared" si="34"/>
        <v>0</v>
      </c>
      <c r="T218" s="141">
        <f t="shared" si="34"/>
        <v>0</v>
      </c>
      <c r="U218" s="141">
        <f t="shared" si="34"/>
        <v>0</v>
      </c>
      <c r="V218" s="141">
        <f t="shared" si="34"/>
        <v>0</v>
      </c>
      <c r="W218" s="141">
        <f t="shared" si="34"/>
        <v>0</v>
      </c>
      <c r="X218" s="141">
        <f t="shared" si="34"/>
        <v>0</v>
      </c>
      <c r="Y218" s="141">
        <f t="shared" si="34"/>
        <v>0</v>
      </c>
      <c r="Z218" s="141">
        <f t="shared" si="34"/>
        <v>400</v>
      </c>
    </row>
    <row r="219" spans="1:26" ht="32.25" outlineLevel="5" thickBot="1">
      <c r="A219" s="93" t="s">
        <v>219</v>
      </c>
      <c r="B219" s="89">
        <v>951</v>
      </c>
      <c r="C219" s="90" t="s">
        <v>11</v>
      </c>
      <c r="D219" s="90" t="s">
        <v>279</v>
      </c>
      <c r="E219" s="90" t="s">
        <v>5</v>
      </c>
      <c r="F219" s="90"/>
      <c r="G219" s="143">
        <f>G220+G223</f>
        <v>100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3">
        <f>Z220+Z223</f>
        <v>100</v>
      </c>
    </row>
    <row r="220" spans="1:26" ht="48" outlineLevel="5" thickBot="1">
      <c r="A220" s="5" t="s">
        <v>150</v>
      </c>
      <c r="B220" s="21">
        <v>951</v>
      </c>
      <c r="C220" s="6" t="s">
        <v>11</v>
      </c>
      <c r="D220" s="6" t="s">
        <v>280</v>
      </c>
      <c r="E220" s="6" t="s">
        <v>5</v>
      </c>
      <c r="F220" s="6"/>
      <c r="G220" s="146">
        <f>G221</f>
        <v>50</v>
      </c>
      <c r="H220" s="31">
        <f aca="true" t="shared" si="35" ref="H220:X220">H221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2639.87191</v>
      </c>
      <c r="Y220" s="59" t="e">
        <f>X220/#REF!*100</f>
        <v>#REF!</v>
      </c>
      <c r="Z220" s="146">
        <f>Z221</f>
        <v>50</v>
      </c>
    </row>
    <row r="221" spans="1:26" ht="18.75" customHeight="1" outlineLevel="5" thickBot="1">
      <c r="A221" s="87" t="s">
        <v>96</v>
      </c>
      <c r="B221" s="91">
        <v>951</v>
      </c>
      <c r="C221" s="92" t="s">
        <v>11</v>
      </c>
      <c r="D221" s="92" t="s">
        <v>280</v>
      </c>
      <c r="E221" s="92" t="s">
        <v>91</v>
      </c>
      <c r="F221" s="92"/>
      <c r="G221" s="142">
        <f>G222</f>
        <v>50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 t="e">
        <f>X221/#REF!*100</f>
        <v>#REF!</v>
      </c>
      <c r="Z221" s="142">
        <f>Z222</f>
        <v>50</v>
      </c>
    </row>
    <row r="222" spans="1:26" ht="32.25" outlineLevel="5" thickBot="1">
      <c r="A222" s="87" t="s">
        <v>97</v>
      </c>
      <c r="B222" s="91">
        <v>951</v>
      </c>
      <c r="C222" s="92" t="s">
        <v>11</v>
      </c>
      <c r="D222" s="92" t="s">
        <v>280</v>
      </c>
      <c r="E222" s="92" t="s">
        <v>92</v>
      </c>
      <c r="F222" s="92"/>
      <c r="G222" s="142">
        <v>50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2">
        <v>50</v>
      </c>
    </row>
    <row r="223" spans="1:26" ht="32.25" outlineLevel="5" thickBot="1">
      <c r="A223" s="5" t="s">
        <v>151</v>
      </c>
      <c r="B223" s="21">
        <v>951</v>
      </c>
      <c r="C223" s="6" t="s">
        <v>11</v>
      </c>
      <c r="D223" s="6" t="s">
        <v>385</v>
      </c>
      <c r="E223" s="6" t="s">
        <v>5</v>
      </c>
      <c r="F223" s="6"/>
      <c r="G223" s="146">
        <f>G224</f>
        <v>50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6">
        <f>Z224</f>
        <v>50</v>
      </c>
    </row>
    <row r="224" spans="1:26" ht="97.5" customHeight="1" outlineLevel="5" thickBot="1">
      <c r="A224" s="155" t="s">
        <v>363</v>
      </c>
      <c r="B224" s="91">
        <v>951</v>
      </c>
      <c r="C224" s="92" t="s">
        <v>11</v>
      </c>
      <c r="D224" s="161" t="s">
        <v>385</v>
      </c>
      <c r="E224" s="161" t="s">
        <v>354</v>
      </c>
      <c r="F224" s="161"/>
      <c r="G224" s="162">
        <v>50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62">
        <v>50</v>
      </c>
    </row>
    <row r="225" spans="1:26" ht="48" outlineLevel="6" thickBot="1">
      <c r="A225" s="93" t="s">
        <v>380</v>
      </c>
      <c r="B225" s="89">
        <v>951</v>
      </c>
      <c r="C225" s="90" t="s">
        <v>11</v>
      </c>
      <c r="D225" s="90" t="s">
        <v>383</v>
      </c>
      <c r="E225" s="90" t="s">
        <v>5</v>
      </c>
      <c r="F225" s="92"/>
      <c r="G225" s="143">
        <f>G226</f>
        <v>300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73"/>
      <c r="Y225" s="59"/>
      <c r="Z225" s="143">
        <f>Z226</f>
        <v>300</v>
      </c>
    </row>
    <row r="226" spans="1:26" ht="32.25" outlineLevel="6" thickBot="1">
      <c r="A226" s="5" t="s">
        <v>96</v>
      </c>
      <c r="B226" s="21">
        <v>951</v>
      </c>
      <c r="C226" s="6" t="s">
        <v>11</v>
      </c>
      <c r="D226" s="6" t="s">
        <v>384</v>
      </c>
      <c r="E226" s="6" t="s">
        <v>91</v>
      </c>
      <c r="F226" s="92"/>
      <c r="G226" s="146">
        <f>G227</f>
        <v>300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73"/>
      <c r="Y226" s="59"/>
      <c r="Z226" s="146">
        <f>Z227</f>
        <v>300</v>
      </c>
    </row>
    <row r="227" spans="1:26" ht="32.25" outlineLevel="6" thickBot="1">
      <c r="A227" s="98" t="s">
        <v>97</v>
      </c>
      <c r="B227" s="91">
        <v>951</v>
      </c>
      <c r="C227" s="92" t="s">
        <v>11</v>
      </c>
      <c r="D227" s="92" t="s">
        <v>384</v>
      </c>
      <c r="E227" s="92" t="s">
        <v>92</v>
      </c>
      <c r="F227" s="92"/>
      <c r="G227" s="142">
        <v>300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73"/>
      <c r="Y227" s="59"/>
      <c r="Z227" s="142">
        <v>300</v>
      </c>
    </row>
    <row r="228" spans="1:26" ht="15.75" outlineLevel="3">
      <c r="A228" s="107" t="s">
        <v>56</v>
      </c>
      <c r="B228" s="18">
        <v>951</v>
      </c>
      <c r="C228" s="39" t="s">
        <v>48</v>
      </c>
      <c r="D228" s="39" t="s">
        <v>249</v>
      </c>
      <c r="E228" s="39" t="s">
        <v>5</v>
      </c>
      <c r="F228" s="39"/>
      <c r="G228" s="154">
        <f>G248+G229+G236</f>
        <v>21100.72947</v>
      </c>
      <c r="H228" s="31" t="e">
        <f>#REF!+H262</f>
        <v>#REF!</v>
      </c>
      <c r="I228" s="31" t="e">
        <f>#REF!+I262</f>
        <v>#REF!</v>
      </c>
      <c r="J228" s="31" t="e">
        <f>#REF!+J262</f>
        <v>#REF!</v>
      </c>
      <c r="K228" s="31" t="e">
        <f>#REF!+K262</f>
        <v>#REF!</v>
      </c>
      <c r="L228" s="31" t="e">
        <f>#REF!+L262</f>
        <v>#REF!</v>
      </c>
      <c r="M228" s="31" t="e">
        <f>#REF!+M262</f>
        <v>#REF!</v>
      </c>
      <c r="N228" s="31" t="e">
        <f>#REF!+N262</f>
        <v>#REF!</v>
      </c>
      <c r="O228" s="31" t="e">
        <f>#REF!+O262</f>
        <v>#REF!</v>
      </c>
      <c r="P228" s="31" t="e">
        <f>#REF!+P262</f>
        <v>#REF!</v>
      </c>
      <c r="Q228" s="31" t="e">
        <f>#REF!+Q262</f>
        <v>#REF!</v>
      </c>
      <c r="R228" s="31" t="e">
        <f>#REF!+R262</f>
        <v>#REF!</v>
      </c>
      <c r="S228" s="31" t="e">
        <f>#REF!+S262</f>
        <v>#REF!</v>
      </c>
      <c r="T228" s="31" t="e">
        <f>#REF!+T262</f>
        <v>#REF!</v>
      </c>
      <c r="U228" s="31" t="e">
        <f>#REF!+U262</f>
        <v>#REF!</v>
      </c>
      <c r="V228" s="31" t="e">
        <f>#REF!+V262</f>
        <v>#REF!</v>
      </c>
      <c r="W228" s="31" t="e">
        <f>#REF!+W262</f>
        <v>#REF!</v>
      </c>
      <c r="X228" s="66" t="e">
        <f>#REF!+X262</f>
        <v>#REF!</v>
      </c>
      <c r="Y228" s="59" t="e">
        <f>X228/G223*100</f>
        <v>#REF!</v>
      </c>
      <c r="Z228" s="154">
        <f>Z248+Z229+Z236</f>
        <v>17000.72947</v>
      </c>
    </row>
    <row r="229" spans="1:26" ht="16.5" outlineLevel="3" thickBot="1">
      <c r="A229" s="80" t="s">
        <v>206</v>
      </c>
      <c r="B229" s="19">
        <v>951</v>
      </c>
      <c r="C229" s="9" t="s">
        <v>207</v>
      </c>
      <c r="D229" s="9" t="s">
        <v>249</v>
      </c>
      <c r="E229" s="9" t="s">
        <v>5</v>
      </c>
      <c r="F229" s="9"/>
      <c r="G229" s="141">
        <f>G230</f>
        <v>4600</v>
      </c>
      <c r="H229" s="141">
        <f aca="true" t="shared" si="36" ref="H229:Z229">H230</f>
        <v>0</v>
      </c>
      <c r="I229" s="141">
        <f t="shared" si="36"/>
        <v>0</v>
      </c>
      <c r="J229" s="141">
        <f t="shared" si="36"/>
        <v>0</v>
      </c>
      <c r="K229" s="141">
        <f t="shared" si="36"/>
        <v>0</v>
      </c>
      <c r="L229" s="141">
        <f t="shared" si="36"/>
        <v>0</v>
      </c>
      <c r="M229" s="141">
        <f t="shared" si="36"/>
        <v>0</v>
      </c>
      <c r="N229" s="141">
        <f t="shared" si="36"/>
        <v>0</v>
      </c>
      <c r="O229" s="141">
        <f t="shared" si="36"/>
        <v>0</v>
      </c>
      <c r="P229" s="141">
        <f t="shared" si="36"/>
        <v>0</v>
      </c>
      <c r="Q229" s="141">
        <f t="shared" si="36"/>
        <v>0</v>
      </c>
      <c r="R229" s="141">
        <f t="shared" si="36"/>
        <v>0</v>
      </c>
      <c r="S229" s="141">
        <f t="shared" si="36"/>
        <v>0</v>
      </c>
      <c r="T229" s="141">
        <f t="shared" si="36"/>
        <v>0</v>
      </c>
      <c r="U229" s="141">
        <f t="shared" si="36"/>
        <v>0</v>
      </c>
      <c r="V229" s="141">
        <f t="shared" si="36"/>
        <v>0</v>
      </c>
      <c r="W229" s="141">
        <f t="shared" si="36"/>
        <v>0</v>
      </c>
      <c r="X229" s="141">
        <f t="shared" si="36"/>
        <v>0</v>
      </c>
      <c r="Y229" s="141">
        <f t="shared" si="36"/>
        <v>0</v>
      </c>
      <c r="Z229" s="141">
        <f t="shared" si="36"/>
        <v>5000</v>
      </c>
    </row>
    <row r="230" spans="1:26" ht="16.5" outlineLevel="5" thickBot="1">
      <c r="A230" s="13" t="s">
        <v>141</v>
      </c>
      <c r="B230" s="19">
        <v>951</v>
      </c>
      <c r="C230" s="11" t="s">
        <v>207</v>
      </c>
      <c r="D230" s="11" t="s">
        <v>249</v>
      </c>
      <c r="E230" s="11" t="s">
        <v>5</v>
      </c>
      <c r="F230" s="11"/>
      <c r="G230" s="12">
        <f>G231</f>
        <v>4600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2">
        <f>Z231</f>
        <v>5000</v>
      </c>
    </row>
    <row r="231" spans="1:26" ht="32.25" outlineLevel="5" thickBot="1">
      <c r="A231" s="113" t="s">
        <v>387</v>
      </c>
      <c r="B231" s="89">
        <v>951</v>
      </c>
      <c r="C231" s="106" t="s">
        <v>207</v>
      </c>
      <c r="D231" s="106" t="s">
        <v>388</v>
      </c>
      <c r="E231" s="106" t="s">
        <v>5</v>
      </c>
      <c r="F231" s="106"/>
      <c r="G231" s="122">
        <f>G232</f>
        <v>4600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22">
        <f>Z232</f>
        <v>5000</v>
      </c>
    </row>
    <row r="232" spans="1:26" ht="29.25" customHeight="1" outlineLevel="5">
      <c r="A232" s="5" t="s">
        <v>393</v>
      </c>
      <c r="B232" s="21">
        <v>951</v>
      </c>
      <c r="C232" s="6" t="s">
        <v>207</v>
      </c>
      <c r="D232" s="6" t="s">
        <v>389</v>
      </c>
      <c r="E232" s="6" t="s">
        <v>5</v>
      </c>
      <c r="F232" s="11"/>
      <c r="G232" s="7">
        <f>G233</f>
        <v>4600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7">
        <f>Z233</f>
        <v>5000</v>
      </c>
    </row>
    <row r="233" spans="1:26" ht="21" customHeight="1" outlineLevel="5" thickBot="1">
      <c r="A233" s="87" t="s">
        <v>96</v>
      </c>
      <c r="B233" s="91">
        <v>951</v>
      </c>
      <c r="C233" s="92" t="s">
        <v>207</v>
      </c>
      <c r="D233" s="92" t="s">
        <v>389</v>
      </c>
      <c r="E233" s="92" t="s">
        <v>91</v>
      </c>
      <c r="F233" s="11"/>
      <c r="G233" s="97">
        <f>G235+G234</f>
        <v>4600</v>
      </c>
      <c r="H233" s="97">
        <f aca="true" t="shared" si="37" ref="H233:Z233">H235+H234</f>
        <v>0</v>
      </c>
      <c r="I233" s="97">
        <f t="shared" si="37"/>
        <v>0</v>
      </c>
      <c r="J233" s="97">
        <f t="shared" si="37"/>
        <v>0</v>
      </c>
      <c r="K233" s="97">
        <f t="shared" si="37"/>
        <v>0</v>
      </c>
      <c r="L233" s="97">
        <f t="shared" si="37"/>
        <v>0</v>
      </c>
      <c r="M233" s="97">
        <f t="shared" si="37"/>
        <v>0</v>
      </c>
      <c r="N233" s="97">
        <f t="shared" si="37"/>
        <v>0</v>
      </c>
      <c r="O233" s="97">
        <f t="shared" si="37"/>
        <v>0</v>
      </c>
      <c r="P233" s="97">
        <f t="shared" si="37"/>
        <v>0</v>
      </c>
      <c r="Q233" s="97">
        <f t="shared" si="37"/>
        <v>0</v>
      </c>
      <c r="R233" s="97">
        <f t="shared" si="37"/>
        <v>0</v>
      </c>
      <c r="S233" s="97">
        <f t="shared" si="37"/>
        <v>0</v>
      </c>
      <c r="T233" s="97">
        <f t="shared" si="37"/>
        <v>0</v>
      </c>
      <c r="U233" s="97">
        <f t="shared" si="37"/>
        <v>0</v>
      </c>
      <c r="V233" s="97">
        <f t="shared" si="37"/>
        <v>0</v>
      </c>
      <c r="W233" s="97">
        <f t="shared" si="37"/>
        <v>0</v>
      </c>
      <c r="X233" s="97">
        <f t="shared" si="37"/>
        <v>0</v>
      </c>
      <c r="Y233" s="97">
        <f t="shared" si="37"/>
        <v>0</v>
      </c>
      <c r="Z233" s="97">
        <f t="shared" si="37"/>
        <v>5000</v>
      </c>
    </row>
    <row r="234" spans="1:26" ht="21" customHeight="1" outlineLevel="5" thickBot="1">
      <c r="A234" s="87" t="s">
        <v>348</v>
      </c>
      <c r="B234" s="91">
        <v>951</v>
      </c>
      <c r="C234" s="92" t="s">
        <v>207</v>
      </c>
      <c r="D234" s="92" t="s">
        <v>389</v>
      </c>
      <c r="E234" s="92" t="s">
        <v>347</v>
      </c>
      <c r="F234" s="11"/>
      <c r="G234" s="97">
        <v>500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7">
        <v>900</v>
      </c>
    </row>
    <row r="235" spans="1:26" ht="32.25" outlineLevel="5" thickBot="1">
      <c r="A235" s="87" t="s">
        <v>97</v>
      </c>
      <c r="B235" s="91">
        <v>951</v>
      </c>
      <c r="C235" s="92" t="s">
        <v>207</v>
      </c>
      <c r="D235" s="92" t="s">
        <v>389</v>
      </c>
      <c r="E235" s="92" t="s">
        <v>92</v>
      </c>
      <c r="F235" s="11"/>
      <c r="G235" s="97">
        <v>4100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97">
        <v>4100</v>
      </c>
    </row>
    <row r="236" spans="1:26" ht="16.5" outlineLevel="5" thickBot="1">
      <c r="A236" s="80" t="s">
        <v>235</v>
      </c>
      <c r="B236" s="19">
        <v>951</v>
      </c>
      <c r="C236" s="9" t="s">
        <v>237</v>
      </c>
      <c r="D236" s="9" t="s">
        <v>249</v>
      </c>
      <c r="E236" s="9" t="s">
        <v>5</v>
      </c>
      <c r="F236" s="92"/>
      <c r="G236" s="141">
        <f>G237</f>
        <v>16500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1">
        <f>Z237</f>
        <v>12000</v>
      </c>
    </row>
    <row r="237" spans="1:26" ht="16.5" outlineLevel="5" thickBot="1">
      <c r="A237" s="13" t="s">
        <v>152</v>
      </c>
      <c r="B237" s="19">
        <v>951</v>
      </c>
      <c r="C237" s="9" t="s">
        <v>237</v>
      </c>
      <c r="D237" s="9" t="s">
        <v>249</v>
      </c>
      <c r="E237" s="9" t="s">
        <v>5</v>
      </c>
      <c r="F237" s="92"/>
      <c r="G237" s="141">
        <f>G238</f>
        <v>16500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1">
        <f>Z238</f>
        <v>12000</v>
      </c>
    </row>
    <row r="238" spans="1:26" ht="31.5" outlineLevel="5">
      <c r="A238" s="93" t="s">
        <v>220</v>
      </c>
      <c r="B238" s="89">
        <v>951</v>
      </c>
      <c r="C238" s="90" t="s">
        <v>237</v>
      </c>
      <c r="D238" s="90" t="s">
        <v>281</v>
      </c>
      <c r="E238" s="90" t="s">
        <v>5</v>
      </c>
      <c r="F238" s="90"/>
      <c r="G238" s="143">
        <f>G245+G239</f>
        <v>16500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3">
        <f>Z245+Z239</f>
        <v>12000</v>
      </c>
    </row>
    <row r="239" spans="1:26" ht="47.25" outlineLevel="5">
      <c r="A239" s="5" t="s">
        <v>205</v>
      </c>
      <c r="B239" s="21">
        <v>951</v>
      </c>
      <c r="C239" s="6" t="s">
        <v>237</v>
      </c>
      <c r="D239" s="6" t="s">
        <v>282</v>
      </c>
      <c r="E239" s="6" t="s">
        <v>5</v>
      </c>
      <c r="F239" s="6"/>
      <c r="G239" s="146">
        <f>G240+G243</f>
        <v>16500</v>
      </c>
      <c r="H239" s="146">
        <f aca="true" t="shared" si="38" ref="H239:Z239">H240+H243</f>
        <v>0</v>
      </c>
      <c r="I239" s="146">
        <f t="shared" si="38"/>
        <v>0</v>
      </c>
      <c r="J239" s="146">
        <f t="shared" si="38"/>
        <v>0</v>
      </c>
      <c r="K239" s="146">
        <f t="shared" si="38"/>
        <v>0</v>
      </c>
      <c r="L239" s="146">
        <f t="shared" si="38"/>
        <v>0</v>
      </c>
      <c r="M239" s="146">
        <f t="shared" si="38"/>
        <v>0</v>
      </c>
      <c r="N239" s="146">
        <f t="shared" si="38"/>
        <v>0</v>
      </c>
      <c r="O239" s="146">
        <f t="shared" si="38"/>
        <v>0</v>
      </c>
      <c r="P239" s="146">
        <f t="shared" si="38"/>
        <v>0</v>
      </c>
      <c r="Q239" s="146">
        <f t="shared" si="38"/>
        <v>0</v>
      </c>
      <c r="R239" s="146">
        <f t="shared" si="38"/>
        <v>0</v>
      </c>
      <c r="S239" s="146">
        <f t="shared" si="38"/>
        <v>0</v>
      </c>
      <c r="T239" s="146">
        <f t="shared" si="38"/>
        <v>0</v>
      </c>
      <c r="U239" s="146">
        <f t="shared" si="38"/>
        <v>0</v>
      </c>
      <c r="V239" s="146">
        <f t="shared" si="38"/>
        <v>0</v>
      </c>
      <c r="W239" s="146">
        <f t="shared" si="38"/>
        <v>0</v>
      </c>
      <c r="X239" s="146">
        <f t="shared" si="38"/>
        <v>0</v>
      </c>
      <c r="Y239" s="146">
        <f t="shared" si="38"/>
        <v>0</v>
      </c>
      <c r="Z239" s="146">
        <f t="shared" si="38"/>
        <v>12000</v>
      </c>
    </row>
    <row r="240" spans="1:26" ht="19.5" customHeight="1" outlineLevel="5" thickBot="1">
      <c r="A240" s="87" t="s">
        <v>96</v>
      </c>
      <c r="B240" s="91">
        <v>951</v>
      </c>
      <c r="C240" s="92" t="s">
        <v>237</v>
      </c>
      <c r="D240" s="92" t="s">
        <v>282</v>
      </c>
      <c r="E240" s="92" t="s">
        <v>91</v>
      </c>
      <c r="F240" s="92"/>
      <c r="G240" s="142">
        <f>G241+G242</f>
        <v>9372</v>
      </c>
      <c r="H240" s="142">
        <f aca="true" t="shared" si="39" ref="H240:Z240">H241+H242</f>
        <v>0</v>
      </c>
      <c r="I240" s="142">
        <f t="shared" si="39"/>
        <v>0</v>
      </c>
      <c r="J240" s="142">
        <f t="shared" si="39"/>
        <v>0</v>
      </c>
      <c r="K240" s="142">
        <f t="shared" si="39"/>
        <v>0</v>
      </c>
      <c r="L240" s="142">
        <f t="shared" si="39"/>
        <v>0</v>
      </c>
      <c r="M240" s="142">
        <f t="shared" si="39"/>
        <v>0</v>
      </c>
      <c r="N240" s="142">
        <f t="shared" si="39"/>
        <v>0</v>
      </c>
      <c r="O240" s="142">
        <f t="shared" si="39"/>
        <v>0</v>
      </c>
      <c r="P240" s="142">
        <f t="shared" si="39"/>
        <v>0</v>
      </c>
      <c r="Q240" s="142">
        <f t="shared" si="39"/>
        <v>0</v>
      </c>
      <c r="R240" s="142">
        <f t="shared" si="39"/>
        <v>0</v>
      </c>
      <c r="S240" s="142">
        <f t="shared" si="39"/>
        <v>0</v>
      </c>
      <c r="T240" s="142">
        <f t="shared" si="39"/>
        <v>0</v>
      </c>
      <c r="U240" s="142">
        <f t="shared" si="39"/>
        <v>0</v>
      </c>
      <c r="V240" s="142">
        <f t="shared" si="39"/>
        <v>0</v>
      </c>
      <c r="W240" s="142">
        <f t="shared" si="39"/>
        <v>0</v>
      </c>
      <c r="X240" s="142">
        <f t="shared" si="39"/>
        <v>0</v>
      </c>
      <c r="Y240" s="142">
        <f t="shared" si="39"/>
        <v>0</v>
      </c>
      <c r="Z240" s="142">
        <f t="shared" si="39"/>
        <v>9160</v>
      </c>
    </row>
    <row r="241" spans="1:26" ht="32.25" outlineLevel="5" thickBot="1">
      <c r="A241" s="87" t="s">
        <v>348</v>
      </c>
      <c r="B241" s="91">
        <v>951</v>
      </c>
      <c r="C241" s="92" t="s">
        <v>237</v>
      </c>
      <c r="D241" s="92" t="s">
        <v>282</v>
      </c>
      <c r="E241" s="92" t="s">
        <v>347</v>
      </c>
      <c r="F241" s="92"/>
      <c r="G241" s="142">
        <v>9372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2">
        <v>3160</v>
      </c>
    </row>
    <row r="242" spans="1:26" ht="32.25" outlineLevel="5" thickBot="1">
      <c r="A242" s="87" t="s">
        <v>97</v>
      </c>
      <c r="B242" s="91">
        <v>951</v>
      </c>
      <c r="C242" s="92" t="s">
        <v>237</v>
      </c>
      <c r="D242" s="92" t="s">
        <v>282</v>
      </c>
      <c r="E242" s="92" t="s">
        <v>92</v>
      </c>
      <c r="F242" s="92"/>
      <c r="G242" s="142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2">
        <v>6000</v>
      </c>
    </row>
    <row r="243" spans="1:26" ht="16.5" outlineLevel="5" thickBot="1">
      <c r="A243" s="87" t="s">
        <v>364</v>
      </c>
      <c r="B243" s="91">
        <v>951</v>
      </c>
      <c r="C243" s="92" t="s">
        <v>237</v>
      </c>
      <c r="D243" s="92" t="s">
        <v>282</v>
      </c>
      <c r="E243" s="92" t="s">
        <v>366</v>
      </c>
      <c r="F243" s="92"/>
      <c r="G243" s="142">
        <f>G244</f>
        <v>7128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2">
        <f>Z244</f>
        <v>2840</v>
      </c>
    </row>
    <row r="244" spans="1:26" ht="48" outlineLevel="5" thickBot="1">
      <c r="A244" s="87" t="s">
        <v>365</v>
      </c>
      <c r="B244" s="91">
        <v>951</v>
      </c>
      <c r="C244" s="92" t="s">
        <v>237</v>
      </c>
      <c r="D244" s="92" t="s">
        <v>282</v>
      </c>
      <c r="E244" s="92" t="s">
        <v>367</v>
      </c>
      <c r="F244" s="92"/>
      <c r="G244" s="142">
        <v>7128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2">
        <v>2840</v>
      </c>
    </row>
    <row r="245" spans="1:26" ht="48" outlineLevel="5" thickBot="1">
      <c r="A245" s="5" t="s">
        <v>236</v>
      </c>
      <c r="B245" s="21">
        <v>951</v>
      </c>
      <c r="C245" s="6" t="s">
        <v>237</v>
      </c>
      <c r="D245" s="6" t="s">
        <v>283</v>
      </c>
      <c r="E245" s="6" t="s">
        <v>5</v>
      </c>
      <c r="F245" s="6"/>
      <c r="G245" s="146">
        <f>G246</f>
        <v>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6">
        <f>Z246</f>
        <v>0</v>
      </c>
    </row>
    <row r="246" spans="1:26" ht="18.75" customHeight="1" outlineLevel="5" thickBot="1">
      <c r="A246" s="87" t="s">
        <v>96</v>
      </c>
      <c r="B246" s="91">
        <v>951</v>
      </c>
      <c r="C246" s="92" t="s">
        <v>237</v>
      </c>
      <c r="D246" s="92" t="s">
        <v>283</v>
      </c>
      <c r="E246" s="92" t="s">
        <v>91</v>
      </c>
      <c r="F246" s="92"/>
      <c r="G246" s="142">
        <f>G247</f>
        <v>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2">
        <f>Z247</f>
        <v>0</v>
      </c>
    </row>
    <row r="247" spans="1:26" ht="31.5" outlineLevel="5">
      <c r="A247" s="87" t="s">
        <v>97</v>
      </c>
      <c r="B247" s="91">
        <v>951</v>
      </c>
      <c r="C247" s="92" t="s">
        <v>237</v>
      </c>
      <c r="D247" s="92" t="s">
        <v>283</v>
      </c>
      <c r="E247" s="92" t="s">
        <v>92</v>
      </c>
      <c r="F247" s="92"/>
      <c r="G247" s="142">
        <v>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2">
        <v>0</v>
      </c>
    </row>
    <row r="248" spans="1:26" ht="16.5" customHeight="1" outlineLevel="5" thickBot="1">
      <c r="A248" s="8" t="s">
        <v>33</v>
      </c>
      <c r="B248" s="19">
        <v>951</v>
      </c>
      <c r="C248" s="9" t="s">
        <v>12</v>
      </c>
      <c r="D248" s="9" t="s">
        <v>249</v>
      </c>
      <c r="E248" s="9" t="s">
        <v>5</v>
      </c>
      <c r="F248" s="9"/>
      <c r="G248" s="141">
        <f>G249</f>
        <v>0.72947</v>
      </c>
      <c r="H248" s="141">
        <f aca="true" t="shared" si="40" ref="H248:Z248">H249</f>
        <v>0</v>
      </c>
      <c r="I248" s="141">
        <f t="shared" si="40"/>
        <v>0</v>
      </c>
      <c r="J248" s="141">
        <f t="shared" si="40"/>
        <v>0</v>
      </c>
      <c r="K248" s="141">
        <f t="shared" si="40"/>
        <v>0</v>
      </c>
      <c r="L248" s="141">
        <f t="shared" si="40"/>
        <v>0</v>
      </c>
      <c r="M248" s="141">
        <f t="shared" si="40"/>
        <v>0</v>
      </c>
      <c r="N248" s="141">
        <f t="shared" si="40"/>
        <v>0</v>
      </c>
      <c r="O248" s="141">
        <f t="shared" si="40"/>
        <v>0</v>
      </c>
      <c r="P248" s="141">
        <f t="shared" si="40"/>
        <v>0</v>
      </c>
      <c r="Q248" s="141">
        <f t="shared" si="40"/>
        <v>0</v>
      </c>
      <c r="R248" s="141">
        <f t="shared" si="40"/>
        <v>0</v>
      </c>
      <c r="S248" s="141">
        <f t="shared" si="40"/>
        <v>0</v>
      </c>
      <c r="T248" s="141">
        <f t="shared" si="40"/>
        <v>0</v>
      </c>
      <c r="U248" s="141">
        <f t="shared" si="40"/>
        <v>0</v>
      </c>
      <c r="V248" s="141">
        <f t="shared" si="40"/>
        <v>0</v>
      </c>
      <c r="W248" s="141">
        <f t="shared" si="40"/>
        <v>0</v>
      </c>
      <c r="X248" s="141">
        <f t="shared" si="40"/>
        <v>0</v>
      </c>
      <c r="Y248" s="141">
        <f t="shared" si="40"/>
        <v>0</v>
      </c>
      <c r="Z248" s="141">
        <f t="shared" si="40"/>
        <v>0.72947</v>
      </c>
    </row>
    <row r="249" spans="1:26" ht="32.25" outlineLevel="5" thickBot="1">
      <c r="A249" s="111" t="s">
        <v>131</v>
      </c>
      <c r="B249" s="19">
        <v>951</v>
      </c>
      <c r="C249" s="9" t="s">
        <v>12</v>
      </c>
      <c r="D249" s="9" t="s">
        <v>250</v>
      </c>
      <c r="E249" s="9" t="s">
        <v>5</v>
      </c>
      <c r="F249" s="9"/>
      <c r="G249" s="141">
        <f>G250</f>
        <v>0.72947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1">
        <f>Z250</f>
        <v>0.72947</v>
      </c>
    </row>
    <row r="250" spans="1:26" ht="32.25" outlineLevel="5" thickBot="1">
      <c r="A250" s="111" t="s">
        <v>132</v>
      </c>
      <c r="B250" s="19">
        <v>951</v>
      </c>
      <c r="C250" s="9" t="s">
        <v>12</v>
      </c>
      <c r="D250" s="9" t="s">
        <v>251</v>
      </c>
      <c r="E250" s="9" t="s">
        <v>5</v>
      </c>
      <c r="F250" s="9"/>
      <c r="G250" s="141">
        <f>G251+G257</f>
        <v>0.72947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1">
        <f>Z251+Z257</f>
        <v>0.72947</v>
      </c>
    </row>
    <row r="251" spans="1:26" ht="48" outlineLevel="5" thickBot="1">
      <c r="A251" s="113" t="s">
        <v>189</v>
      </c>
      <c r="B251" s="89">
        <v>951</v>
      </c>
      <c r="C251" s="90" t="s">
        <v>12</v>
      </c>
      <c r="D251" s="90" t="s">
        <v>284</v>
      </c>
      <c r="E251" s="90" t="s">
        <v>5</v>
      </c>
      <c r="F251" s="90"/>
      <c r="G251" s="143">
        <f>G252+G255</f>
        <v>0.72947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3">
        <f>Z252+Z255</f>
        <v>0.72947</v>
      </c>
    </row>
    <row r="252" spans="1:26" ht="32.25" outlineLevel="5" thickBot="1">
      <c r="A252" s="5" t="s">
        <v>90</v>
      </c>
      <c r="B252" s="21">
        <v>951</v>
      </c>
      <c r="C252" s="6" t="s">
        <v>12</v>
      </c>
      <c r="D252" s="6" t="s">
        <v>284</v>
      </c>
      <c r="E252" s="6" t="s">
        <v>87</v>
      </c>
      <c r="F252" s="6"/>
      <c r="G252" s="146">
        <f>G253+G254</f>
        <v>0.61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6">
        <f>Z253+Z254</f>
        <v>0.61</v>
      </c>
    </row>
    <row r="253" spans="1:26" ht="19.5" customHeight="1" outlineLevel="5" thickBot="1">
      <c r="A253" s="87" t="s">
        <v>246</v>
      </c>
      <c r="B253" s="91">
        <v>951</v>
      </c>
      <c r="C253" s="92" t="s">
        <v>12</v>
      </c>
      <c r="D253" s="92" t="s">
        <v>284</v>
      </c>
      <c r="E253" s="92" t="s">
        <v>88</v>
      </c>
      <c r="F253" s="92"/>
      <c r="G253" s="142">
        <v>0.47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v>0.47</v>
      </c>
    </row>
    <row r="254" spans="1:26" ht="48" outlineLevel="5" thickBot="1">
      <c r="A254" s="87" t="s">
        <v>241</v>
      </c>
      <c r="B254" s="91">
        <v>951</v>
      </c>
      <c r="C254" s="92" t="s">
        <v>12</v>
      </c>
      <c r="D254" s="92" t="s">
        <v>284</v>
      </c>
      <c r="E254" s="92" t="s">
        <v>242</v>
      </c>
      <c r="F254" s="92"/>
      <c r="G254" s="142">
        <v>0.14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42">
        <v>0.14</v>
      </c>
    </row>
    <row r="255" spans="1:26" ht="32.25" outlineLevel="5" thickBot="1">
      <c r="A255" s="5" t="s">
        <v>96</v>
      </c>
      <c r="B255" s="21">
        <v>951</v>
      </c>
      <c r="C255" s="6" t="s">
        <v>12</v>
      </c>
      <c r="D255" s="6" t="s">
        <v>284</v>
      </c>
      <c r="E255" s="6" t="s">
        <v>91</v>
      </c>
      <c r="F255" s="6"/>
      <c r="G255" s="146">
        <f>G256</f>
        <v>0.11947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0.11947</v>
      </c>
    </row>
    <row r="256" spans="1:26" ht="32.25" outlineLevel="5" thickBot="1">
      <c r="A256" s="87" t="s">
        <v>97</v>
      </c>
      <c r="B256" s="91">
        <v>951</v>
      </c>
      <c r="C256" s="92" t="s">
        <v>12</v>
      </c>
      <c r="D256" s="92" t="s">
        <v>284</v>
      </c>
      <c r="E256" s="92" t="s">
        <v>92</v>
      </c>
      <c r="F256" s="92"/>
      <c r="G256" s="142">
        <v>0.11947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2">
        <v>0.11947</v>
      </c>
    </row>
    <row r="257" spans="1:26" ht="18.75" customHeight="1" outlineLevel="5" thickBot="1">
      <c r="A257" s="93" t="s">
        <v>208</v>
      </c>
      <c r="B257" s="89">
        <v>951</v>
      </c>
      <c r="C257" s="90" t="s">
        <v>12</v>
      </c>
      <c r="D257" s="90" t="s">
        <v>285</v>
      </c>
      <c r="E257" s="90" t="s">
        <v>5</v>
      </c>
      <c r="F257" s="90"/>
      <c r="G257" s="16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6">
        <f>Z258</f>
        <v>0</v>
      </c>
    </row>
    <row r="258" spans="1:26" ht="18.75" customHeight="1" outlineLevel="5" thickBot="1">
      <c r="A258" s="5" t="s">
        <v>96</v>
      </c>
      <c r="B258" s="21">
        <v>951</v>
      </c>
      <c r="C258" s="6" t="s">
        <v>12</v>
      </c>
      <c r="D258" s="6" t="s">
        <v>285</v>
      </c>
      <c r="E258" s="6" t="s">
        <v>91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7" t="s">
        <v>97</v>
      </c>
      <c r="B259" s="91">
        <v>951</v>
      </c>
      <c r="C259" s="92" t="s">
        <v>12</v>
      </c>
      <c r="D259" s="92" t="s">
        <v>285</v>
      </c>
      <c r="E259" s="92" t="s">
        <v>92</v>
      </c>
      <c r="F259" s="92"/>
      <c r="G259" s="97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7">
        <v>0</v>
      </c>
    </row>
    <row r="260" spans="1:26" ht="19.5" outlineLevel="5" thickBot="1">
      <c r="A260" s="107" t="s">
        <v>47</v>
      </c>
      <c r="B260" s="18">
        <v>951</v>
      </c>
      <c r="C260" s="14" t="s">
        <v>46</v>
      </c>
      <c r="D260" s="14" t="s">
        <v>249</v>
      </c>
      <c r="E260" s="14" t="s">
        <v>5</v>
      </c>
      <c r="F260" s="14"/>
      <c r="G260" s="140">
        <f>G261+G267+G272</f>
        <v>14879.2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0">
        <f>Z261+Z267+Z272</f>
        <v>14968.9</v>
      </c>
    </row>
    <row r="261" spans="1:26" ht="16.5" outlineLevel="5" thickBot="1">
      <c r="A261" s="123" t="s">
        <v>368</v>
      </c>
      <c r="B261" s="18">
        <v>951</v>
      </c>
      <c r="C261" s="39" t="s">
        <v>369</v>
      </c>
      <c r="D261" s="39" t="s">
        <v>249</v>
      </c>
      <c r="E261" s="39" t="s">
        <v>5</v>
      </c>
      <c r="F261" s="39"/>
      <c r="G261" s="154">
        <f>G262</f>
        <v>12906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4">
        <f>Z262</f>
        <v>12906</v>
      </c>
    </row>
    <row r="262" spans="1:26" ht="32.25" outlineLevel="4" thickBot="1">
      <c r="A262" s="80" t="s">
        <v>197</v>
      </c>
      <c r="B262" s="19">
        <v>951</v>
      </c>
      <c r="C262" s="9" t="s">
        <v>369</v>
      </c>
      <c r="D262" s="9" t="s">
        <v>286</v>
      </c>
      <c r="E262" s="9" t="s">
        <v>5</v>
      </c>
      <c r="F262" s="9"/>
      <c r="G262" s="141">
        <f>G263</f>
        <v>12906</v>
      </c>
      <c r="H262" s="32">
        <f aca="true" t="shared" si="41" ref="H262:X262">H263+H265</f>
        <v>0</v>
      </c>
      <c r="I262" s="32">
        <f t="shared" si="41"/>
        <v>0</v>
      </c>
      <c r="J262" s="32">
        <f t="shared" si="41"/>
        <v>0</v>
      </c>
      <c r="K262" s="32">
        <f t="shared" si="41"/>
        <v>0</v>
      </c>
      <c r="L262" s="32">
        <f t="shared" si="41"/>
        <v>0</v>
      </c>
      <c r="M262" s="32">
        <f t="shared" si="41"/>
        <v>0</v>
      </c>
      <c r="N262" s="32">
        <f t="shared" si="41"/>
        <v>0</v>
      </c>
      <c r="O262" s="32">
        <f t="shared" si="41"/>
        <v>0</v>
      </c>
      <c r="P262" s="32">
        <f t="shared" si="41"/>
        <v>0</v>
      </c>
      <c r="Q262" s="32">
        <f t="shared" si="41"/>
        <v>0</v>
      </c>
      <c r="R262" s="32">
        <f t="shared" si="41"/>
        <v>0</v>
      </c>
      <c r="S262" s="32">
        <f t="shared" si="41"/>
        <v>0</v>
      </c>
      <c r="T262" s="32">
        <f t="shared" si="41"/>
        <v>0</v>
      </c>
      <c r="U262" s="32">
        <f t="shared" si="41"/>
        <v>0</v>
      </c>
      <c r="V262" s="32">
        <f t="shared" si="41"/>
        <v>0</v>
      </c>
      <c r="W262" s="32">
        <f t="shared" si="41"/>
        <v>0</v>
      </c>
      <c r="X262" s="32">
        <f t="shared" si="41"/>
        <v>5000</v>
      </c>
      <c r="Y262" s="59" t="e">
        <f>X262/#REF!*100</f>
        <v>#REF!</v>
      </c>
      <c r="Z262" s="141">
        <f>Z263</f>
        <v>12906</v>
      </c>
    </row>
    <row r="263" spans="1:26" ht="33" customHeight="1" outlineLevel="5" thickBot="1">
      <c r="A263" s="124" t="s">
        <v>153</v>
      </c>
      <c r="B263" s="131">
        <v>951</v>
      </c>
      <c r="C263" s="90" t="s">
        <v>369</v>
      </c>
      <c r="D263" s="90" t="s">
        <v>287</v>
      </c>
      <c r="E263" s="90" t="s">
        <v>5</v>
      </c>
      <c r="F263" s="94"/>
      <c r="G263" s="143">
        <f>G264</f>
        <v>12906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X263/#REF!*100</f>
        <v>#REF!</v>
      </c>
      <c r="Z263" s="143">
        <f>Z264</f>
        <v>12906</v>
      </c>
    </row>
    <row r="264" spans="1:26" ht="22.5" customHeight="1" outlineLevel="5" thickBot="1">
      <c r="A264" s="5" t="s">
        <v>116</v>
      </c>
      <c r="B264" s="21">
        <v>951</v>
      </c>
      <c r="C264" s="6" t="s">
        <v>369</v>
      </c>
      <c r="D264" s="6" t="s">
        <v>287</v>
      </c>
      <c r="E264" s="6" t="s">
        <v>5</v>
      </c>
      <c r="F264" s="78"/>
      <c r="G264" s="146">
        <f>G265+G266</f>
        <v>12906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6">
        <f>Z265+Z266</f>
        <v>12906</v>
      </c>
    </row>
    <row r="265" spans="1:26" ht="48" outlineLevel="5" thickBot="1">
      <c r="A265" s="95" t="s">
        <v>198</v>
      </c>
      <c r="B265" s="133">
        <v>951</v>
      </c>
      <c r="C265" s="92" t="s">
        <v>369</v>
      </c>
      <c r="D265" s="92" t="s">
        <v>287</v>
      </c>
      <c r="E265" s="92" t="s">
        <v>85</v>
      </c>
      <c r="F265" s="96"/>
      <c r="G265" s="142">
        <v>12906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X265/#REF!*100</f>
        <v>#REF!</v>
      </c>
      <c r="Z265" s="142">
        <v>12906</v>
      </c>
    </row>
    <row r="266" spans="1:26" ht="19.5" outlineLevel="5" thickBot="1">
      <c r="A266" s="95" t="s">
        <v>83</v>
      </c>
      <c r="B266" s="133">
        <v>951</v>
      </c>
      <c r="C266" s="92" t="s">
        <v>369</v>
      </c>
      <c r="D266" s="92" t="s">
        <v>334</v>
      </c>
      <c r="E266" s="92" t="s">
        <v>84</v>
      </c>
      <c r="F266" s="96"/>
      <c r="G266" s="142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2">
        <v>0</v>
      </c>
    </row>
    <row r="267" spans="1:26" ht="32.25" outlineLevel="5" thickBot="1">
      <c r="A267" s="123" t="s">
        <v>58</v>
      </c>
      <c r="B267" s="18">
        <v>951</v>
      </c>
      <c r="C267" s="39" t="s">
        <v>57</v>
      </c>
      <c r="D267" s="39" t="s">
        <v>249</v>
      </c>
      <c r="E267" s="39" t="s">
        <v>5</v>
      </c>
      <c r="F267" s="39"/>
      <c r="G267" s="118">
        <f>G268</f>
        <v>33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8">
        <f>Z268</f>
        <v>34.5</v>
      </c>
    </row>
    <row r="268" spans="1:26" ht="19.5" outlineLevel="6" thickBot="1">
      <c r="A268" s="8" t="s">
        <v>221</v>
      </c>
      <c r="B268" s="19">
        <v>951</v>
      </c>
      <c r="C268" s="9" t="s">
        <v>57</v>
      </c>
      <c r="D268" s="9" t="s">
        <v>288</v>
      </c>
      <c r="E268" s="9" t="s">
        <v>5</v>
      </c>
      <c r="F268" s="9"/>
      <c r="G268" s="10">
        <f>G269</f>
        <v>33</v>
      </c>
      <c r="H268" s="29">
        <f aca="true" t="shared" si="42" ref="H268:X268">H276+H281</f>
        <v>0</v>
      </c>
      <c r="I268" s="29">
        <f t="shared" si="42"/>
        <v>0</v>
      </c>
      <c r="J268" s="29">
        <f t="shared" si="42"/>
        <v>0</v>
      </c>
      <c r="K268" s="29">
        <f t="shared" si="42"/>
        <v>0</v>
      </c>
      <c r="L268" s="29">
        <f t="shared" si="42"/>
        <v>0</v>
      </c>
      <c r="M268" s="29">
        <f t="shared" si="42"/>
        <v>0</v>
      </c>
      <c r="N268" s="29">
        <f t="shared" si="42"/>
        <v>0</v>
      </c>
      <c r="O268" s="29">
        <f t="shared" si="42"/>
        <v>0</v>
      </c>
      <c r="P268" s="29">
        <f t="shared" si="42"/>
        <v>0</v>
      </c>
      <c r="Q268" s="29">
        <f t="shared" si="42"/>
        <v>0</v>
      </c>
      <c r="R268" s="29">
        <f t="shared" si="42"/>
        <v>0</v>
      </c>
      <c r="S268" s="29">
        <f t="shared" si="42"/>
        <v>0</v>
      </c>
      <c r="T268" s="29">
        <f t="shared" si="42"/>
        <v>0</v>
      </c>
      <c r="U268" s="29">
        <f t="shared" si="42"/>
        <v>0</v>
      </c>
      <c r="V268" s="29">
        <f t="shared" si="42"/>
        <v>0</v>
      </c>
      <c r="W268" s="29">
        <f t="shared" si="42"/>
        <v>0</v>
      </c>
      <c r="X268" s="73">
        <f t="shared" si="42"/>
        <v>1409.01825</v>
      </c>
      <c r="Y268" s="59">
        <f>X268/G262*100</f>
        <v>10.917544165504417</v>
      </c>
      <c r="Z268" s="10">
        <f>Z269</f>
        <v>34.5</v>
      </c>
    </row>
    <row r="269" spans="1:26" ht="33" customHeight="1" outlineLevel="6" thickBot="1">
      <c r="A269" s="113" t="s">
        <v>154</v>
      </c>
      <c r="B269" s="89">
        <v>951</v>
      </c>
      <c r="C269" s="90" t="s">
        <v>57</v>
      </c>
      <c r="D269" s="90" t="s">
        <v>289</v>
      </c>
      <c r="E269" s="90" t="s">
        <v>5</v>
      </c>
      <c r="F269" s="90"/>
      <c r="G269" s="16">
        <f>G270</f>
        <v>33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34.5</v>
      </c>
    </row>
    <row r="270" spans="1:26" ht="19.5" customHeight="1" outlineLevel="6" thickBot="1">
      <c r="A270" s="5" t="s">
        <v>96</v>
      </c>
      <c r="B270" s="21">
        <v>951</v>
      </c>
      <c r="C270" s="6" t="s">
        <v>57</v>
      </c>
      <c r="D270" s="6" t="s">
        <v>289</v>
      </c>
      <c r="E270" s="6" t="s">
        <v>91</v>
      </c>
      <c r="F270" s="6"/>
      <c r="G270" s="7">
        <f>G271</f>
        <v>33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34.5</v>
      </c>
    </row>
    <row r="271" spans="1:26" ht="32.25" outlineLevel="6" thickBot="1">
      <c r="A271" s="87" t="s">
        <v>97</v>
      </c>
      <c r="B271" s="91">
        <v>951</v>
      </c>
      <c r="C271" s="92" t="s">
        <v>57</v>
      </c>
      <c r="D271" s="92" t="s">
        <v>289</v>
      </c>
      <c r="E271" s="92" t="s">
        <v>92</v>
      </c>
      <c r="F271" s="92"/>
      <c r="G271" s="97">
        <v>33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7">
        <v>34.5</v>
      </c>
    </row>
    <row r="272" spans="1:26" ht="19.5" outlineLevel="6" thickBot="1">
      <c r="A272" s="123" t="s">
        <v>34</v>
      </c>
      <c r="B272" s="18">
        <v>951</v>
      </c>
      <c r="C272" s="39" t="s">
        <v>13</v>
      </c>
      <c r="D272" s="39" t="s">
        <v>249</v>
      </c>
      <c r="E272" s="39" t="s">
        <v>5</v>
      </c>
      <c r="F272" s="39"/>
      <c r="G272" s="154">
        <f>G273</f>
        <v>1940.2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4">
        <f>Z273</f>
        <v>2028.4</v>
      </c>
    </row>
    <row r="273" spans="1:26" ht="32.25" outlineLevel="6" thickBot="1">
      <c r="A273" s="111" t="s">
        <v>131</v>
      </c>
      <c r="B273" s="19">
        <v>951</v>
      </c>
      <c r="C273" s="9" t="s">
        <v>13</v>
      </c>
      <c r="D273" s="9" t="s">
        <v>250</v>
      </c>
      <c r="E273" s="9" t="s">
        <v>5</v>
      </c>
      <c r="F273" s="9"/>
      <c r="G273" s="141">
        <f>G274</f>
        <v>1940.2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1">
        <f>Z274</f>
        <v>2028.4</v>
      </c>
    </row>
    <row r="274" spans="1:26" ht="32.25" outlineLevel="6" thickBot="1">
      <c r="A274" s="111" t="s">
        <v>132</v>
      </c>
      <c r="B274" s="19">
        <v>951</v>
      </c>
      <c r="C274" s="11" t="s">
        <v>13</v>
      </c>
      <c r="D274" s="11" t="s">
        <v>251</v>
      </c>
      <c r="E274" s="11" t="s">
        <v>5</v>
      </c>
      <c r="F274" s="11"/>
      <c r="G274" s="144">
        <f>G275</f>
        <v>1940.2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4">
        <f>Z275</f>
        <v>2028.4</v>
      </c>
    </row>
    <row r="275" spans="1:26" ht="48" outlineLevel="6" thickBot="1">
      <c r="A275" s="112" t="s">
        <v>196</v>
      </c>
      <c r="B275" s="129">
        <v>951</v>
      </c>
      <c r="C275" s="90" t="s">
        <v>13</v>
      </c>
      <c r="D275" s="90" t="s">
        <v>253</v>
      </c>
      <c r="E275" s="90" t="s">
        <v>5</v>
      </c>
      <c r="F275" s="90"/>
      <c r="G275" s="143">
        <f>G276+G280</f>
        <v>1940.2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3">
        <f>Z276+Z280</f>
        <v>2028.4</v>
      </c>
    </row>
    <row r="276" spans="1:26" ht="32.25" outlineLevel="6" thickBot="1">
      <c r="A276" s="5" t="s">
        <v>90</v>
      </c>
      <c r="B276" s="21">
        <v>951</v>
      </c>
      <c r="C276" s="6" t="s">
        <v>13</v>
      </c>
      <c r="D276" s="6" t="s">
        <v>253</v>
      </c>
      <c r="E276" s="6" t="s">
        <v>87</v>
      </c>
      <c r="F276" s="6"/>
      <c r="G276" s="146">
        <f>G277+G278+G279</f>
        <v>1940.2</v>
      </c>
      <c r="H276" s="10">
        <f aca="true" t="shared" si="43" ref="H276:X277">H277</f>
        <v>0</v>
      </c>
      <c r="I276" s="10">
        <f t="shared" si="43"/>
        <v>0</v>
      </c>
      <c r="J276" s="10">
        <f t="shared" si="43"/>
        <v>0</v>
      </c>
      <c r="K276" s="10">
        <f t="shared" si="43"/>
        <v>0</v>
      </c>
      <c r="L276" s="10">
        <f t="shared" si="43"/>
        <v>0</v>
      </c>
      <c r="M276" s="10">
        <f t="shared" si="43"/>
        <v>0</v>
      </c>
      <c r="N276" s="10">
        <f t="shared" si="43"/>
        <v>0</v>
      </c>
      <c r="O276" s="10">
        <f t="shared" si="43"/>
        <v>0</v>
      </c>
      <c r="P276" s="10">
        <f t="shared" si="43"/>
        <v>0</v>
      </c>
      <c r="Q276" s="10">
        <f t="shared" si="43"/>
        <v>0</v>
      </c>
      <c r="R276" s="10">
        <f t="shared" si="43"/>
        <v>0</v>
      </c>
      <c r="S276" s="10">
        <f t="shared" si="43"/>
        <v>0</v>
      </c>
      <c r="T276" s="10">
        <f t="shared" si="43"/>
        <v>0</v>
      </c>
      <c r="U276" s="10">
        <f t="shared" si="43"/>
        <v>0</v>
      </c>
      <c r="V276" s="10">
        <f t="shared" si="43"/>
        <v>0</v>
      </c>
      <c r="W276" s="10">
        <f t="shared" si="43"/>
        <v>0</v>
      </c>
      <c r="X276" s="66">
        <f t="shared" si="43"/>
        <v>0</v>
      </c>
      <c r="Y276" s="59">
        <f>X276/G270*100</f>
        <v>0</v>
      </c>
      <c r="Z276" s="146">
        <f>Z277+Z278+Z279</f>
        <v>2028.4</v>
      </c>
    </row>
    <row r="277" spans="1:26" ht="15" customHeight="1" outlineLevel="6" thickBot="1">
      <c r="A277" s="87" t="s">
        <v>246</v>
      </c>
      <c r="B277" s="91">
        <v>951</v>
      </c>
      <c r="C277" s="92" t="s">
        <v>13</v>
      </c>
      <c r="D277" s="92" t="s">
        <v>253</v>
      </c>
      <c r="E277" s="92" t="s">
        <v>88</v>
      </c>
      <c r="F277" s="92"/>
      <c r="G277" s="142">
        <v>1485.2</v>
      </c>
      <c r="H277" s="12">
        <f t="shared" si="43"/>
        <v>0</v>
      </c>
      <c r="I277" s="12">
        <f t="shared" si="43"/>
        <v>0</v>
      </c>
      <c r="J277" s="12">
        <f t="shared" si="43"/>
        <v>0</v>
      </c>
      <c r="K277" s="12">
        <f t="shared" si="43"/>
        <v>0</v>
      </c>
      <c r="L277" s="12">
        <f t="shared" si="43"/>
        <v>0</v>
      </c>
      <c r="M277" s="12">
        <f t="shared" si="43"/>
        <v>0</v>
      </c>
      <c r="N277" s="12">
        <f t="shared" si="43"/>
        <v>0</v>
      </c>
      <c r="O277" s="12">
        <f t="shared" si="43"/>
        <v>0</v>
      </c>
      <c r="P277" s="12">
        <f t="shared" si="43"/>
        <v>0</v>
      </c>
      <c r="Q277" s="12">
        <f t="shared" si="43"/>
        <v>0</v>
      </c>
      <c r="R277" s="12">
        <f t="shared" si="43"/>
        <v>0</v>
      </c>
      <c r="S277" s="12">
        <f t="shared" si="43"/>
        <v>0</v>
      </c>
      <c r="T277" s="12">
        <f t="shared" si="43"/>
        <v>0</v>
      </c>
      <c r="U277" s="12">
        <f t="shared" si="43"/>
        <v>0</v>
      </c>
      <c r="V277" s="12">
        <f t="shared" si="43"/>
        <v>0</v>
      </c>
      <c r="W277" s="12">
        <f t="shared" si="43"/>
        <v>0</v>
      </c>
      <c r="X277" s="67">
        <f t="shared" si="43"/>
        <v>0</v>
      </c>
      <c r="Y277" s="59">
        <f>X277/G271*100</f>
        <v>0</v>
      </c>
      <c r="Z277" s="142">
        <v>1553.4</v>
      </c>
    </row>
    <row r="278" spans="1:26" ht="36" customHeight="1" outlineLevel="6" thickBot="1">
      <c r="A278" s="87" t="s">
        <v>248</v>
      </c>
      <c r="B278" s="91">
        <v>951</v>
      </c>
      <c r="C278" s="92" t="s">
        <v>13</v>
      </c>
      <c r="D278" s="92" t="s">
        <v>253</v>
      </c>
      <c r="E278" s="92" t="s">
        <v>89</v>
      </c>
      <c r="F278" s="92"/>
      <c r="G278" s="142">
        <v>5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2">
        <v>5</v>
      </c>
    </row>
    <row r="279" spans="1:26" ht="48" outlineLevel="6" thickBot="1">
      <c r="A279" s="87" t="s">
        <v>241</v>
      </c>
      <c r="B279" s="91">
        <v>951</v>
      </c>
      <c r="C279" s="92" t="s">
        <v>13</v>
      </c>
      <c r="D279" s="92" t="s">
        <v>253</v>
      </c>
      <c r="E279" s="92" t="s">
        <v>242</v>
      </c>
      <c r="F279" s="92"/>
      <c r="G279" s="142">
        <v>450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2">
        <v>470</v>
      </c>
    </row>
    <row r="280" spans="1:26" ht="18.75" customHeight="1" outlineLevel="6" thickBot="1">
      <c r="A280" s="5" t="s">
        <v>96</v>
      </c>
      <c r="B280" s="21">
        <v>951</v>
      </c>
      <c r="C280" s="6" t="s">
        <v>13</v>
      </c>
      <c r="D280" s="6" t="s">
        <v>253</v>
      </c>
      <c r="E280" s="6" t="s">
        <v>91</v>
      </c>
      <c r="F280" s="6"/>
      <c r="G280" s="146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6">
        <f>Z281</f>
        <v>0</v>
      </c>
    </row>
    <row r="281" spans="1:26" ht="32.25" outlineLevel="6" thickBot="1">
      <c r="A281" s="87" t="s">
        <v>97</v>
      </c>
      <c r="B281" s="91">
        <v>951</v>
      </c>
      <c r="C281" s="92" t="s">
        <v>13</v>
      </c>
      <c r="D281" s="92" t="s">
        <v>253</v>
      </c>
      <c r="E281" s="92" t="s">
        <v>92</v>
      </c>
      <c r="F281" s="92"/>
      <c r="G281" s="142">
        <v>0</v>
      </c>
      <c r="H281" s="31">
        <f aca="true" t="shared" si="44" ref="H281:X283">H282</f>
        <v>0</v>
      </c>
      <c r="I281" s="31">
        <f t="shared" si="44"/>
        <v>0</v>
      </c>
      <c r="J281" s="31">
        <f t="shared" si="44"/>
        <v>0</v>
      </c>
      <c r="K281" s="31">
        <f t="shared" si="44"/>
        <v>0</v>
      </c>
      <c r="L281" s="31">
        <f t="shared" si="44"/>
        <v>0</v>
      </c>
      <c r="M281" s="31">
        <f t="shared" si="44"/>
        <v>0</v>
      </c>
      <c r="N281" s="31">
        <f t="shared" si="44"/>
        <v>0</v>
      </c>
      <c r="O281" s="31">
        <f t="shared" si="44"/>
        <v>0</v>
      </c>
      <c r="P281" s="31">
        <f t="shared" si="44"/>
        <v>0</v>
      </c>
      <c r="Q281" s="31">
        <f t="shared" si="44"/>
        <v>0</v>
      </c>
      <c r="R281" s="31">
        <f t="shared" si="44"/>
        <v>0</v>
      </c>
      <c r="S281" s="31">
        <f t="shared" si="44"/>
        <v>0</v>
      </c>
      <c r="T281" s="31">
        <f t="shared" si="44"/>
        <v>0</v>
      </c>
      <c r="U281" s="31">
        <f t="shared" si="44"/>
        <v>0</v>
      </c>
      <c r="V281" s="31">
        <f t="shared" si="44"/>
        <v>0</v>
      </c>
      <c r="W281" s="31">
        <f t="shared" si="44"/>
        <v>0</v>
      </c>
      <c r="X281" s="66">
        <f t="shared" si="44"/>
        <v>1409.01825</v>
      </c>
      <c r="Y281" s="59">
        <f>X281/G275*100</f>
        <v>72.62231986393155</v>
      </c>
      <c r="Z281" s="142">
        <v>0</v>
      </c>
    </row>
    <row r="282" spans="1:26" ht="19.5" outlineLevel="6" thickBot="1">
      <c r="A282" s="107" t="s">
        <v>64</v>
      </c>
      <c r="B282" s="18">
        <v>951</v>
      </c>
      <c r="C282" s="14" t="s">
        <v>45</v>
      </c>
      <c r="D282" s="14" t="s">
        <v>249</v>
      </c>
      <c r="E282" s="14" t="s">
        <v>5</v>
      </c>
      <c r="F282" s="14"/>
      <c r="G282" s="140">
        <f>G283</f>
        <v>23611.199999999997</v>
      </c>
      <c r="H282" s="32">
        <f t="shared" si="44"/>
        <v>0</v>
      </c>
      <c r="I282" s="32">
        <f t="shared" si="44"/>
        <v>0</v>
      </c>
      <c r="J282" s="32">
        <f t="shared" si="44"/>
        <v>0</v>
      </c>
      <c r="K282" s="32">
        <f t="shared" si="44"/>
        <v>0</v>
      </c>
      <c r="L282" s="32">
        <f t="shared" si="44"/>
        <v>0</v>
      </c>
      <c r="M282" s="32">
        <f t="shared" si="44"/>
        <v>0</v>
      </c>
      <c r="N282" s="32">
        <f t="shared" si="44"/>
        <v>0</v>
      </c>
      <c r="O282" s="32">
        <f t="shared" si="44"/>
        <v>0</v>
      </c>
      <c r="P282" s="32">
        <f t="shared" si="44"/>
        <v>0</v>
      </c>
      <c r="Q282" s="32">
        <f t="shared" si="44"/>
        <v>0</v>
      </c>
      <c r="R282" s="32">
        <f t="shared" si="44"/>
        <v>0</v>
      </c>
      <c r="S282" s="32">
        <f t="shared" si="44"/>
        <v>0</v>
      </c>
      <c r="T282" s="32">
        <f t="shared" si="44"/>
        <v>0</v>
      </c>
      <c r="U282" s="32">
        <f t="shared" si="44"/>
        <v>0</v>
      </c>
      <c r="V282" s="32">
        <f t="shared" si="44"/>
        <v>0</v>
      </c>
      <c r="W282" s="32">
        <f t="shared" si="44"/>
        <v>0</v>
      </c>
      <c r="X282" s="67">
        <f t="shared" si="44"/>
        <v>1409.01825</v>
      </c>
      <c r="Y282" s="59">
        <f>X282/G276*100</f>
        <v>72.62231986393155</v>
      </c>
      <c r="Z282" s="140">
        <f>Z283</f>
        <v>23611.199999999997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249</v>
      </c>
      <c r="E283" s="9" t="s">
        <v>5</v>
      </c>
      <c r="F283" s="9"/>
      <c r="G283" s="141">
        <f>G284+G297+G301+G305</f>
        <v>23611.199999999997</v>
      </c>
      <c r="H283" s="34">
        <f t="shared" si="44"/>
        <v>0</v>
      </c>
      <c r="I283" s="34">
        <f t="shared" si="44"/>
        <v>0</v>
      </c>
      <c r="J283" s="34">
        <f t="shared" si="44"/>
        <v>0</v>
      </c>
      <c r="K283" s="34">
        <f t="shared" si="44"/>
        <v>0</v>
      </c>
      <c r="L283" s="34">
        <f t="shared" si="44"/>
        <v>0</v>
      </c>
      <c r="M283" s="34">
        <f t="shared" si="44"/>
        <v>0</v>
      </c>
      <c r="N283" s="34">
        <f t="shared" si="44"/>
        <v>0</v>
      </c>
      <c r="O283" s="34">
        <f t="shared" si="44"/>
        <v>0</v>
      </c>
      <c r="P283" s="34">
        <f t="shared" si="44"/>
        <v>0</v>
      </c>
      <c r="Q283" s="34">
        <f t="shared" si="44"/>
        <v>0</v>
      </c>
      <c r="R283" s="34">
        <f t="shared" si="44"/>
        <v>0</v>
      </c>
      <c r="S283" s="34">
        <f t="shared" si="44"/>
        <v>0</v>
      </c>
      <c r="T283" s="34">
        <f t="shared" si="44"/>
        <v>0</v>
      </c>
      <c r="U283" s="34">
        <f t="shared" si="44"/>
        <v>0</v>
      </c>
      <c r="V283" s="34">
        <f t="shared" si="44"/>
        <v>0</v>
      </c>
      <c r="W283" s="34">
        <f t="shared" si="44"/>
        <v>0</v>
      </c>
      <c r="X283" s="68">
        <f t="shared" si="44"/>
        <v>1409.01825</v>
      </c>
      <c r="Y283" s="59">
        <f>X283/G277*100</f>
        <v>94.87060665230273</v>
      </c>
      <c r="Z283" s="141">
        <f>Z284+Z297+Z301+Z305</f>
        <v>23611.199999999997</v>
      </c>
    </row>
    <row r="284" spans="1:26" ht="19.5" outlineLevel="6" thickBot="1">
      <c r="A284" s="13" t="s">
        <v>155</v>
      </c>
      <c r="B284" s="19">
        <v>951</v>
      </c>
      <c r="C284" s="11" t="s">
        <v>14</v>
      </c>
      <c r="D284" s="11" t="s">
        <v>290</v>
      </c>
      <c r="E284" s="11" t="s">
        <v>5</v>
      </c>
      <c r="F284" s="11"/>
      <c r="G284" s="144">
        <f>G285+G289</f>
        <v>23611.199999999997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>
        <f>X284/G278*100</f>
        <v>28180.365</v>
      </c>
      <c r="Z284" s="144">
        <f>Z285+Z289</f>
        <v>23611.199999999997</v>
      </c>
    </row>
    <row r="285" spans="1:26" ht="18.75" outlineLevel="6">
      <c r="A285" s="93" t="s">
        <v>117</v>
      </c>
      <c r="B285" s="89">
        <v>951</v>
      </c>
      <c r="C285" s="90" t="s">
        <v>14</v>
      </c>
      <c r="D285" s="90" t="s">
        <v>291</v>
      </c>
      <c r="E285" s="90" t="s">
        <v>5</v>
      </c>
      <c r="F285" s="90"/>
      <c r="G285" s="143">
        <f>G286</f>
        <v>100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3">
        <f>Z286</f>
        <v>100</v>
      </c>
    </row>
    <row r="286" spans="1:26" ht="32.25" outlineLevel="6" thickBot="1">
      <c r="A286" s="79" t="s">
        <v>156</v>
      </c>
      <c r="B286" s="21">
        <v>951</v>
      </c>
      <c r="C286" s="6" t="s">
        <v>14</v>
      </c>
      <c r="D286" s="6" t="s">
        <v>292</v>
      </c>
      <c r="E286" s="6" t="s">
        <v>5</v>
      </c>
      <c r="F286" s="6"/>
      <c r="G286" s="7">
        <f>G287</f>
        <v>100</v>
      </c>
      <c r="H286" s="7">
        <f aca="true" t="shared" si="45" ref="H286:Z286">H287</f>
        <v>0</v>
      </c>
      <c r="I286" s="7">
        <f t="shared" si="45"/>
        <v>0</v>
      </c>
      <c r="J286" s="7">
        <f t="shared" si="45"/>
        <v>0</v>
      </c>
      <c r="K286" s="7">
        <f t="shared" si="45"/>
        <v>0</v>
      </c>
      <c r="L286" s="7">
        <f t="shared" si="45"/>
        <v>0</v>
      </c>
      <c r="M286" s="7">
        <f t="shared" si="45"/>
        <v>0</v>
      </c>
      <c r="N286" s="7">
        <f t="shared" si="45"/>
        <v>0</v>
      </c>
      <c r="O286" s="7">
        <f t="shared" si="45"/>
        <v>0</v>
      </c>
      <c r="P286" s="7">
        <f t="shared" si="45"/>
        <v>0</v>
      </c>
      <c r="Q286" s="7">
        <f t="shared" si="45"/>
        <v>0</v>
      </c>
      <c r="R286" s="7">
        <f t="shared" si="45"/>
        <v>0</v>
      </c>
      <c r="S286" s="7">
        <f t="shared" si="45"/>
        <v>0</v>
      </c>
      <c r="T286" s="7">
        <f t="shared" si="45"/>
        <v>0</v>
      </c>
      <c r="U286" s="7">
        <f t="shared" si="45"/>
        <v>0</v>
      </c>
      <c r="V286" s="7">
        <f t="shared" si="45"/>
        <v>0</v>
      </c>
      <c r="W286" s="7">
        <f t="shared" si="45"/>
        <v>0</v>
      </c>
      <c r="X286" s="7">
        <f t="shared" si="45"/>
        <v>0</v>
      </c>
      <c r="Y286" s="7">
        <f t="shared" si="45"/>
        <v>0</v>
      </c>
      <c r="Z286" s="7">
        <f t="shared" si="45"/>
        <v>100</v>
      </c>
    </row>
    <row r="287" spans="1:26" ht="21.75" customHeight="1" outlineLevel="6" thickBot="1">
      <c r="A287" s="87" t="s">
        <v>96</v>
      </c>
      <c r="B287" s="91">
        <v>951</v>
      </c>
      <c r="C287" s="92" t="s">
        <v>14</v>
      </c>
      <c r="D287" s="92" t="s">
        <v>292</v>
      </c>
      <c r="E287" s="92" t="s">
        <v>91</v>
      </c>
      <c r="F287" s="92"/>
      <c r="G287" s="97">
        <f>G288</f>
        <v>100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7">
        <f>Z288</f>
        <v>100</v>
      </c>
    </row>
    <row r="288" spans="1:26" ht="31.5" outlineLevel="6">
      <c r="A288" s="87" t="s">
        <v>97</v>
      </c>
      <c r="B288" s="91">
        <v>951</v>
      </c>
      <c r="C288" s="92" t="s">
        <v>14</v>
      </c>
      <c r="D288" s="92" t="s">
        <v>292</v>
      </c>
      <c r="E288" s="92" t="s">
        <v>92</v>
      </c>
      <c r="F288" s="92"/>
      <c r="G288" s="97">
        <v>100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7">
        <v>100</v>
      </c>
    </row>
    <row r="289" spans="1:26" ht="32.25" outlineLevel="6" thickBot="1">
      <c r="A289" s="113" t="s">
        <v>157</v>
      </c>
      <c r="B289" s="89">
        <v>951</v>
      </c>
      <c r="C289" s="90" t="s">
        <v>14</v>
      </c>
      <c r="D289" s="90" t="s">
        <v>293</v>
      </c>
      <c r="E289" s="90" t="s">
        <v>5</v>
      </c>
      <c r="F289" s="90"/>
      <c r="G289" s="16">
        <f>G290+G294</f>
        <v>23511.199999999997</v>
      </c>
      <c r="H289" s="16">
        <f aca="true" t="shared" si="46" ref="H289:Z289">H290+H294</f>
        <v>0</v>
      </c>
      <c r="I289" s="16">
        <f t="shared" si="46"/>
        <v>0</v>
      </c>
      <c r="J289" s="16">
        <f t="shared" si="46"/>
        <v>0</v>
      </c>
      <c r="K289" s="16">
        <f t="shared" si="46"/>
        <v>0</v>
      </c>
      <c r="L289" s="16">
        <f t="shared" si="46"/>
        <v>0</v>
      </c>
      <c r="M289" s="16">
        <f t="shared" si="46"/>
        <v>0</v>
      </c>
      <c r="N289" s="16">
        <f t="shared" si="46"/>
        <v>0</v>
      </c>
      <c r="O289" s="16">
        <f t="shared" si="46"/>
        <v>0</v>
      </c>
      <c r="P289" s="16">
        <f t="shared" si="46"/>
        <v>0</v>
      </c>
      <c r="Q289" s="16">
        <f t="shared" si="46"/>
        <v>0</v>
      </c>
      <c r="R289" s="16">
        <f t="shared" si="46"/>
        <v>0</v>
      </c>
      <c r="S289" s="16">
        <f t="shared" si="46"/>
        <v>0</v>
      </c>
      <c r="T289" s="16">
        <f t="shared" si="46"/>
        <v>0</v>
      </c>
      <c r="U289" s="16">
        <f t="shared" si="46"/>
        <v>0</v>
      </c>
      <c r="V289" s="16">
        <f t="shared" si="46"/>
        <v>0</v>
      </c>
      <c r="W289" s="16">
        <f t="shared" si="46"/>
        <v>0</v>
      </c>
      <c r="X289" s="16">
        <f t="shared" si="46"/>
        <v>669.14176</v>
      </c>
      <c r="Y289" s="16">
        <f t="shared" si="46"/>
        <v>2.834001490817917</v>
      </c>
      <c r="Z289" s="16">
        <f t="shared" si="46"/>
        <v>23511.199999999997</v>
      </c>
    </row>
    <row r="290" spans="1:26" ht="32.25" outlineLevel="6" thickBot="1">
      <c r="A290" s="5" t="s">
        <v>158</v>
      </c>
      <c r="B290" s="21">
        <v>951</v>
      </c>
      <c r="C290" s="6" t="s">
        <v>14</v>
      </c>
      <c r="D290" s="6" t="s">
        <v>294</v>
      </c>
      <c r="E290" s="6" t="s">
        <v>5</v>
      </c>
      <c r="F290" s="6"/>
      <c r="G290" s="7">
        <f>G291</f>
        <v>12928.3</v>
      </c>
      <c r="H290" s="29">
        <f aca="true" t="shared" si="47" ref="H290:X290">H291</f>
        <v>0</v>
      </c>
      <c r="I290" s="29">
        <f t="shared" si="47"/>
        <v>0</v>
      </c>
      <c r="J290" s="29">
        <f t="shared" si="47"/>
        <v>0</v>
      </c>
      <c r="K290" s="29">
        <f t="shared" si="47"/>
        <v>0</v>
      </c>
      <c r="L290" s="29">
        <f t="shared" si="47"/>
        <v>0</v>
      </c>
      <c r="M290" s="29">
        <f t="shared" si="47"/>
        <v>0</v>
      </c>
      <c r="N290" s="29">
        <f t="shared" si="47"/>
        <v>0</v>
      </c>
      <c r="O290" s="29">
        <f t="shared" si="47"/>
        <v>0</v>
      </c>
      <c r="P290" s="29">
        <f t="shared" si="47"/>
        <v>0</v>
      </c>
      <c r="Q290" s="29">
        <f t="shared" si="47"/>
        <v>0</v>
      </c>
      <c r="R290" s="29">
        <f t="shared" si="47"/>
        <v>0</v>
      </c>
      <c r="S290" s="29">
        <f t="shared" si="47"/>
        <v>0</v>
      </c>
      <c r="T290" s="29">
        <f t="shared" si="47"/>
        <v>0</v>
      </c>
      <c r="U290" s="29">
        <f t="shared" si="47"/>
        <v>0</v>
      </c>
      <c r="V290" s="29">
        <f t="shared" si="47"/>
        <v>0</v>
      </c>
      <c r="W290" s="29">
        <f t="shared" si="47"/>
        <v>0</v>
      </c>
      <c r="X290" s="73">
        <f t="shared" si="47"/>
        <v>669.14176</v>
      </c>
      <c r="Y290" s="59">
        <f>X290/G284*100</f>
        <v>2.834001490817917</v>
      </c>
      <c r="Z290" s="7">
        <f>Z291</f>
        <v>12928.3</v>
      </c>
    </row>
    <row r="291" spans="1:26" ht="16.5" outlineLevel="6" thickBot="1">
      <c r="A291" s="87" t="s">
        <v>116</v>
      </c>
      <c r="B291" s="91">
        <v>951</v>
      </c>
      <c r="C291" s="92" t="s">
        <v>14</v>
      </c>
      <c r="D291" s="92" t="s">
        <v>294</v>
      </c>
      <c r="E291" s="92" t="s">
        <v>115</v>
      </c>
      <c r="F291" s="92"/>
      <c r="G291" s="97">
        <f>G292+G293</f>
        <v>12928.3</v>
      </c>
      <c r="H291" s="10">
        <f aca="true" t="shared" si="48" ref="H291:X291">H303</f>
        <v>0</v>
      </c>
      <c r="I291" s="10">
        <f t="shared" si="48"/>
        <v>0</v>
      </c>
      <c r="J291" s="10">
        <f t="shared" si="48"/>
        <v>0</v>
      </c>
      <c r="K291" s="10">
        <f t="shared" si="48"/>
        <v>0</v>
      </c>
      <c r="L291" s="10">
        <f t="shared" si="48"/>
        <v>0</v>
      </c>
      <c r="M291" s="10">
        <f t="shared" si="48"/>
        <v>0</v>
      </c>
      <c r="N291" s="10">
        <f t="shared" si="48"/>
        <v>0</v>
      </c>
      <c r="O291" s="10">
        <f t="shared" si="48"/>
        <v>0</v>
      </c>
      <c r="P291" s="10">
        <f t="shared" si="48"/>
        <v>0</v>
      </c>
      <c r="Q291" s="10">
        <f t="shared" si="48"/>
        <v>0</v>
      </c>
      <c r="R291" s="10">
        <f t="shared" si="48"/>
        <v>0</v>
      </c>
      <c r="S291" s="10">
        <f t="shared" si="48"/>
        <v>0</v>
      </c>
      <c r="T291" s="10">
        <f t="shared" si="48"/>
        <v>0</v>
      </c>
      <c r="U291" s="10">
        <f t="shared" si="48"/>
        <v>0</v>
      </c>
      <c r="V291" s="10">
        <f t="shared" si="48"/>
        <v>0</v>
      </c>
      <c r="W291" s="10">
        <f t="shared" si="48"/>
        <v>0</v>
      </c>
      <c r="X291" s="66">
        <f t="shared" si="48"/>
        <v>669.14176</v>
      </c>
      <c r="Y291" s="59">
        <f>X291/G285*100</f>
        <v>669.14176</v>
      </c>
      <c r="Z291" s="97">
        <f>Z292+Z293</f>
        <v>12928.3</v>
      </c>
    </row>
    <row r="292" spans="1:26" ht="48" outlineLevel="6" thickBot="1">
      <c r="A292" s="98" t="s">
        <v>198</v>
      </c>
      <c r="B292" s="91">
        <v>951</v>
      </c>
      <c r="C292" s="92" t="s">
        <v>14</v>
      </c>
      <c r="D292" s="92" t="s">
        <v>294</v>
      </c>
      <c r="E292" s="92" t="s">
        <v>85</v>
      </c>
      <c r="F292" s="92"/>
      <c r="G292" s="97">
        <v>12928.3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  <c r="Z292" s="97">
        <v>12928.3</v>
      </c>
    </row>
    <row r="293" spans="1:26" ht="16.5" outlineLevel="6" thickBot="1">
      <c r="A293" s="95" t="s">
        <v>83</v>
      </c>
      <c r="B293" s="91">
        <v>951</v>
      </c>
      <c r="C293" s="92" t="s">
        <v>14</v>
      </c>
      <c r="D293" s="92" t="s">
        <v>302</v>
      </c>
      <c r="E293" s="92" t="s">
        <v>84</v>
      </c>
      <c r="F293" s="92"/>
      <c r="G293" s="97">
        <v>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97">
        <v>0</v>
      </c>
    </row>
    <row r="294" spans="1:26" ht="32.25" outlineLevel="6" thickBot="1">
      <c r="A294" s="5" t="s">
        <v>159</v>
      </c>
      <c r="B294" s="21">
        <v>951</v>
      </c>
      <c r="C294" s="6" t="s">
        <v>14</v>
      </c>
      <c r="D294" s="6" t="s">
        <v>295</v>
      </c>
      <c r="E294" s="6" t="s">
        <v>5</v>
      </c>
      <c r="F294" s="6"/>
      <c r="G294" s="7">
        <f>G295</f>
        <v>10582.9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7">
        <f>Z295</f>
        <v>10582.9</v>
      </c>
    </row>
    <row r="295" spans="1:26" ht="19.5" customHeight="1" outlineLevel="6" thickBot="1">
      <c r="A295" s="87" t="s">
        <v>116</v>
      </c>
      <c r="B295" s="91">
        <v>951</v>
      </c>
      <c r="C295" s="92" t="s">
        <v>14</v>
      </c>
      <c r="D295" s="92" t="s">
        <v>295</v>
      </c>
      <c r="E295" s="92" t="s">
        <v>115</v>
      </c>
      <c r="F295" s="92"/>
      <c r="G295" s="97">
        <f>G296</f>
        <v>10582.9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7">
        <f>Z296</f>
        <v>10582.9</v>
      </c>
    </row>
    <row r="296" spans="1:26" ht="48" outlineLevel="6" thickBot="1">
      <c r="A296" s="98" t="s">
        <v>198</v>
      </c>
      <c r="B296" s="91">
        <v>951</v>
      </c>
      <c r="C296" s="92" t="s">
        <v>14</v>
      </c>
      <c r="D296" s="92" t="s">
        <v>295</v>
      </c>
      <c r="E296" s="92" t="s">
        <v>85</v>
      </c>
      <c r="F296" s="92"/>
      <c r="G296" s="97">
        <v>10582.9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97">
        <v>10582.9</v>
      </c>
    </row>
    <row r="297" spans="1:26" ht="16.5" outlineLevel="6" thickBot="1">
      <c r="A297" s="8" t="s">
        <v>222</v>
      </c>
      <c r="B297" s="19">
        <v>951</v>
      </c>
      <c r="C297" s="9" t="s">
        <v>14</v>
      </c>
      <c r="D297" s="9" t="s">
        <v>296</v>
      </c>
      <c r="E297" s="9" t="s">
        <v>5</v>
      </c>
      <c r="F297" s="9"/>
      <c r="G297" s="10">
        <f>G298</f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10">
        <f>Z298</f>
        <v>0</v>
      </c>
    </row>
    <row r="298" spans="1:26" ht="48" outlineLevel="6" thickBot="1">
      <c r="A298" s="79" t="s">
        <v>160</v>
      </c>
      <c r="B298" s="21">
        <v>951</v>
      </c>
      <c r="C298" s="6" t="s">
        <v>14</v>
      </c>
      <c r="D298" s="6" t="s">
        <v>297</v>
      </c>
      <c r="E298" s="6" t="s">
        <v>5</v>
      </c>
      <c r="F298" s="6"/>
      <c r="G298" s="7">
        <f>G299</f>
        <v>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7">
        <f>Z299</f>
        <v>0</v>
      </c>
    </row>
    <row r="299" spans="1:26" ht="18.75" customHeight="1" outlineLevel="6" thickBot="1">
      <c r="A299" s="87" t="s">
        <v>96</v>
      </c>
      <c r="B299" s="91">
        <v>951</v>
      </c>
      <c r="C299" s="92" t="s">
        <v>14</v>
      </c>
      <c r="D299" s="92" t="s">
        <v>297</v>
      </c>
      <c r="E299" s="92" t="s">
        <v>91</v>
      </c>
      <c r="F299" s="92"/>
      <c r="G299" s="9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7">
        <f>Z300</f>
        <v>0</v>
      </c>
    </row>
    <row r="300" spans="1:26" ht="32.25" outlineLevel="6" thickBot="1">
      <c r="A300" s="87" t="s">
        <v>97</v>
      </c>
      <c r="B300" s="91">
        <v>951</v>
      </c>
      <c r="C300" s="92" t="s">
        <v>14</v>
      </c>
      <c r="D300" s="92" t="s">
        <v>297</v>
      </c>
      <c r="E300" s="92" t="s">
        <v>92</v>
      </c>
      <c r="F300" s="92"/>
      <c r="G300" s="97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7">
        <v>0</v>
      </c>
    </row>
    <row r="301" spans="1:26" ht="16.5" outlineLevel="6" thickBot="1">
      <c r="A301" s="8" t="s">
        <v>223</v>
      </c>
      <c r="B301" s="19">
        <v>951</v>
      </c>
      <c r="C301" s="9" t="s">
        <v>14</v>
      </c>
      <c r="D301" s="9" t="s">
        <v>298</v>
      </c>
      <c r="E301" s="9" t="s">
        <v>5</v>
      </c>
      <c r="F301" s="9"/>
      <c r="G301" s="10">
        <f>G302</f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10">
        <f>Z302</f>
        <v>0</v>
      </c>
    </row>
    <row r="302" spans="1:26" ht="32.25" outlineLevel="6" thickBot="1">
      <c r="A302" s="79" t="s">
        <v>161</v>
      </c>
      <c r="B302" s="21">
        <v>951</v>
      </c>
      <c r="C302" s="6" t="s">
        <v>14</v>
      </c>
      <c r="D302" s="6" t="s">
        <v>299</v>
      </c>
      <c r="E302" s="6" t="s">
        <v>5</v>
      </c>
      <c r="F302" s="6"/>
      <c r="G302" s="7">
        <f>G303</f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7">
        <f>Z303</f>
        <v>0</v>
      </c>
    </row>
    <row r="303" spans="1:26" ht="32.25" outlineLevel="6" thickBot="1">
      <c r="A303" s="87" t="s">
        <v>96</v>
      </c>
      <c r="B303" s="91">
        <v>951</v>
      </c>
      <c r="C303" s="92" t="s">
        <v>14</v>
      </c>
      <c r="D303" s="92" t="s">
        <v>299</v>
      </c>
      <c r="E303" s="92" t="s">
        <v>91</v>
      </c>
      <c r="F303" s="92"/>
      <c r="G303" s="97">
        <f>G304</f>
        <v>0</v>
      </c>
      <c r="H303" s="12">
        <f aca="true" t="shared" si="49" ref="H303:X303">H304</f>
        <v>0</v>
      </c>
      <c r="I303" s="12">
        <f t="shared" si="49"/>
        <v>0</v>
      </c>
      <c r="J303" s="12">
        <f t="shared" si="49"/>
        <v>0</v>
      </c>
      <c r="K303" s="12">
        <f t="shared" si="49"/>
        <v>0</v>
      </c>
      <c r="L303" s="12">
        <f t="shared" si="49"/>
        <v>0</v>
      </c>
      <c r="M303" s="12">
        <f t="shared" si="49"/>
        <v>0</v>
      </c>
      <c r="N303" s="12">
        <f t="shared" si="49"/>
        <v>0</v>
      </c>
      <c r="O303" s="12">
        <f t="shared" si="49"/>
        <v>0</v>
      </c>
      <c r="P303" s="12">
        <f t="shared" si="49"/>
        <v>0</v>
      </c>
      <c r="Q303" s="12">
        <f t="shared" si="49"/>
        <v>0</v>
      </c>
      <c r="R303" s="12">
        <f t="shared" si="49"/>
        <v>0</v>
      </c>
      <c r="S303" s="12">
        <f t="shared" si="49"/>
        <v>0</v>
      </c>
      <c r="T303" s="12">
        <f t="shared" si="49"/>
        <v>0</v>
      </c>
      <c r="U303" s="12">
        <f t="shared" si="49"/>
        <v>0</v>
      </c>
      <c r="V303" s="12">
        <f t="shared" si="49"/>
        <v>0</v>
      </c>
      <c r="W303" s="12">
        <f t="shared" si="49"/>
        <v>0</v>
      </c>
      <c r="X303" s="67">
        <f t="shared" si="49"/>
        <v>669.14176</v>
      </c>
      <c r="Y303" s="59" t="e">
        <f>X303/G297*100</f>
        <v>#DIV/0!</v>
      </c>
      <c r="Z303" s="97">
        <f>Z304</f>
        <v>0</v>
      </c>
    </row>
    <row r="304" spans="1:26" ht="32.25" outlineLevel="6" thickBot="1">
      <c r="A304" s="87" t="s">
        <v>97</v>
      </c>
      <c r="B304" s="91">
        <v>951</v>
      </c>
      <c r="C304" s="92" t="s">
        <v>14</v>
      </c>
      <c r="D304" s="92" t="s">
        <v>299</v>
      </c>
      <c r="E304" s="92" t="s">
        <v>92</v>
      </c>
      <c r="F304" s="92"/>
      <c r="G304" s="97">
        <v>0</v>
      </c>
      <c r="H304" s="2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42"/>
      <c r="X304" s="65">
        <v>669.14176</v>
      </c>
      <c r="Y304" s="59" t="e">
        <f>X304/G298*100</f>
        <v>#DIV/0!</v>
      </c>
      <c r="Z304" s="97">
        <v>0</v>
      </c>
    </row>
    <row r="305" spans="1:26" ht="19.5" outlineLevel="6" thickBot="1">
      <c r="A305" s="8" t="s">
        <v>224</v>
      </c>
      <c r="B305" s="19">
        <v>951</v>
      </c>
      <c r="C305" s="9" t="s">
        <v>14</v>
      </c>
      <c r="D305" s="9" t="s">
        <v>300</v>
      </c>
      <c r="E305" s="9" t="s">
        <v>5</v>
      </c>
      <c r="F305" s="9"/>
      <c r="G305" s="10">
        <f>G306</f>
        <v>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0">
        <f>Z306</f>
        <v>0</v>
      </c>
    </row>
    <row r="306" spans="1:26" ht="32.25" outlineLevel="6" thickBot="1">
      <c r="A306" s="79" t="s">
        <v>162</v>
      </c>
      <c r="B306" s="21">
        <v>951</v>
      </c>
      <c r="C306" s="6" t="s">
        <v>14</v>
      </c>
      <c r="D306" s="6" t="s">
        <v>301</v>
      </c>
      <c r="E306" s="6" t="s">
        <v>5</v>
      </c>
      <c r="F306" s="6"/>
      <c r="G306" s="7">
        <f>G307</f>
        <v>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  <c r="Z306" s="7">
        <f>Z307</f>
        <v>0</v>
      </c>
    </row>
    <row r="307" spans="1:26" ht="18.75" customHeight="1" outlineLevel="6" thickBot="1">
      <c r="A307" s="87" t="s">
        <v>96</v>
      </c>
      <c r="B307" s="91">
        <v>951</v>
      </c>
      <c r="C307" s="92" t="s">
        <v>14</v>
      </c>
      <c r="D307" s="92" t="s">
        <v>301</v>
      </c>
      <c r="E307" s="92" t="s">
        <v>91</v>
      </c>
      <c r="F307" s="92"/>
      <c r="G307" s="97">
        <f>G308</f>
        <v>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  <c r="Z307" s="97">
        <f>Z308</f>
        <v>0</v>
      </c>
    </row>
    <row r="308" spans="1:26" ht="32.25" outlineLevel="6" thickBot="1">
      <c r="A308" s="87" t="s">
        <v>97</v>
      </c>
      <c r="B308" s="91">
        <v>951</v>
      </c>
      <c r="C308" s="92" t="s">
        <v>14</v>
      </c>
      <c r="D308" s="92" t="s">
        <v>301</v>
      </c>
      <c r="E308" s="92" t="s">
        <v>92</v>
      </c>
      <c r="F308" s="92"/>
      <c r="G308" s="97">
        <v>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  <c r="Z308" s="97">
        <v>0</v>
      </c>
    </row>
    <row r="309" spans="1:26" ht="19.5" outlineLevel="6" thickBot="1">
      <c r="A309" s="107" t="s">
        <v>44</v>
      </c>
      <c r="B309" s="18">
        <v>951</v>
      </c>
      <c r="C309" s="14" t="s">
        <v>43</v>
      </c>
      <c r="D309" s="14" t="s">
        <v>249</v>
      </c>
      <c r="E309" s="14" t="s">
        <v>5</v>
      </c>
      <c r="F309" s="14"/>
      <c r="G309" s="15">
        <f>G310+G316+G325</f>
        <v>1218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15">
        <f>Z310+Z316+Z325</f>
        <v>1232</v>
      </c>
    </row>
    <row r="310" spans="1:26" ht="19.5" outlineLevel="6" thickBot="1">
      <c r="A310" s="123" t="s">
        <v>36</v>
      </c>
      <c r="B310" s="18">
        <v>951</v>
      </c>
      <c r="C310" s="39" t="s">
        <v>15</v>
      </c>
      <c r="D310" s="39" t="s">
        <v>249</v>
      </c>
      <c r="E310" s="39" t="s">
        <v>5</v>
      </c>
      <c r="F310" s="39"/>
      <c r="G310" s="118">
        <f>G311</f>
        <v>732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18">
        <f>Z311</f>
        <v>732</v>
      </c>
    </row>
    <row r="311" spans="1:26" ht="32.25" outlineLevel="6" thickBot="1">
      <c r="A311" s="111" t="s">
        <v>131</v>
      </c>
      <c r="B311" s="19">
        <v>951</v>
      </c>
      <c r="C311" s="9" t="s">
        <v>15</v>
      </c>
      <c r="D311" s="9" t="s">
        <v>250</v>
      </c>
      <c r="E311" s="9" t="s">
        <v>5</v>
      </c>
      <c r="F311" s="9"/>
      <c r="G311" s="10">
        <f>G312</f>
        <v>732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732</v>
      </c>
    </row>
    <row r="312" spans="1:26" ht="35.25" customHeight="1" outlineLevel="6" thickBot="1">
      <c r="A312" s="111" t="s">
        <v>132</v>
      </c>
      <c r="B312" s="19">
        <v>951</v>
      </c>
      <c r="C312" s="11" t="s">
        <v>15</v>
      </c>
      <c r="D312" s="11" t="s">
        <v>251</v>
      </c>
      <c r="E312" s="11" t="s">
        <v>5</v>
      </c>
      <c r="F312" s="11"/>
      <c r="G312" s="12">
        <f>G313</f>
        <v>732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12">
        <f>Z313</f>
        <v>732</v>
      </c>
    </row>
    <row r="313" spans="1:26" ht="32.25" outlineLevel="6" thickBot="1">
      <c r="A313" s="93" t="s">
        <v>163</v>
      </c>
      <c r="B313" s="89">
        <v>951</v>
      </c>
      <c r="C313" s="90" t="s">
        <v>15</v>
      </c>
      <c r="D313" s="90" t="s">
        <v>303</v>
      </c>
      <c r="E313" s="90" t="s">
        <v>5</v>
      </c>
      <c r="F313" s="90"/>
      <c r="G313" s="16">
        <f>G314</f>
        <v>732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16">
        <f>Z314</f>
        <v>732</v>
      </c>
    </row>
    <row r="314" spans="1:26" ht="18" customHeight="1" outlineLevel="6" thickBot="1">
      <c r="A314" s="5" t="s">
        <v>120</v>
      </c>
      <c r="B314" s="21">
        <v>951</v>
      </c>
      <c r="C314" s="6" t="s">
        <v>15</v>
      </c>
      <c r="D314" s="6" t="s">
        <v>303</v>
      </c>
      <c r="E314" s="6" t="s">
        <v>118</v>
      </c>
      <c r="F314" s="6"/>
      <c r="G314" s="7">
        <f>G315</f>
        <v>732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7">
        <f>Z315</f>
        <v>732</v>
      </c>
    </row>
    <row r="315" spans="1:26" ht="32.25" outlineLevel="6" thickBot="1">
      <c r="A315" s="87" t="s">
        <v>121</v>
      </c>
      <c r="B315" s="91">
        <v>951</v>
      </c>
      <c r="C315" s="92" t="s">
        <v>15</v>
      </c>
      <c r="D315" s="92" t="s">
        <v>303</v>
      </c>
      <c r="E315" s="92" t="s">
        <v>119</v>
      </c>
      <c r="F315" s="92"/>
      <c r="G315" s="97">
        <v>732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7">
        <v>732</v>
      </c>
    </row>
    <row r="316" spans="1:26" ht="19.5" outlineLevel="6" thickBot="1">
      <c r="A316" s="123" t="s">
        <v>37</v>
      </c>
      <c r="B316" s="18">
        <v>951</v>
      </c>
      <c r="C316" s="39" t="s">
        <v>16</v>
      </c>
      <c r="D316" s="39" t="s">
        <v>249</v>
      </c>
      <c r="E316" s="39" t="s">
        <v>5</v>
      </c>
      <c r="F316" s="39"/>
      <c r="G316" s="118">
        <f>G317</f>
        <v>386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18">
        <f>Z317</f>
        <v>400</v>
      </c>
    </row>
    <row r="317" spans="1:26" ht="19.5" outlineLevel="6" thickBot="1">
      <c r="A317" s="13" t="s">
        <v>141</v>
      </c>
      <c r="B317" s="19">
        <v>951</v>
      </c>
      <c r="C317" s="9" t="s">
        <v>16</v>
      </c>
      <c r="D317" s="9" t="s">
        <v>249</v>
      </c>
      <c r="E317" s="9" t="s">
        <v>5</v>
      </c>
      <c r="F317" s="9"/>
      <c r="G317" s="141">
        <f>G318</f>
        <v>386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41">
        <f>Z318</f>
        <v>400</v>
      </c>
    </row>
    <row r="318" spans="1:26" ht="19.5" outlineLevel="6" thickBot="1">
      <c r="A318" s="8" t="s">
        <v>225</v>
      </c>
      <c r="B318" s="19">
        <v>951</v>
      </c>
      <c r="C318" s="9" t="s">
        <v>16</v>
      </c>
      <c r="D318" s="9" t="s">
        <v>304</v>
      </c>
      <c r="E318" s="9" t="s">
        <v>5</v>
      </c>
      <c r="F318" s="9"/>
      <c r="G318" s="10">
        <f>G319+G322</f>
        <v>386</v>
      </c>
      <c r="H318" s="29" t="e">
        <f aca="true" t="shared" si="50" ref="H318:X318">H319+H323</f>
        <v>#REF!</v>
      </c>
      <c r="I318" s="29" t="e">
        <f t="shared" si="50"/>
        <v>#REF!</v>
      </c>
      <c r="J318" s="29" t="e">
        <f t="shared" si="50"/>
        <v>#REF!</v>
      </c>
      <c r="K318" s="29" t="e">
        <f t="shared" si="50"/>
        <v>#REF!</v>
      </c>
      <c r="L318" s="29" t="e">
        <f t="shared" si="50"/>
        <v>#REF!</v>
      </c>
      <c r="M318" s="29" t="e">
        <f t="shared" si="50"/>
        <v>#REF!</v>
      </c>
      <c r="N318" s="29" t="e">
        <f t="shared" si="50"/>
        <v>#REF!</v>
      </c>
      <c r="O318" s="29" t="e">
        <f t="shared" si="50"/>
        <v>#REF!</v>
      </c>
      <c r="P318" s="29" t="e">
        <f t="shared" si="50"/>
        <v>#REF!</v>
      </c>
      <c r="Q318" s="29" t="e">
        <f t="shared" si="50"/>
        <v>#REF!</v>
      </c>
      <c r="R318" s="29" t="e">
        <f t="shared" si="50"/>
        <v>#REF!</v>
      </c>
      <c r="S318" s="29" t="e">
        <f t="shared" si="50"/>
        <v>#REF!</v>
      </c>
      <c r="T318" s="29" t="e">
        <f t="shared" si="50"/>
        <v>#REF!</v>
      </c>
      <c r="U318" s="29" t="e">
        <f t="shared" si="50"/>
        <v>#REF!</v>
      </c>
      <c r="V318" s="29" t="e">
        <f t="shared" si="50"/>
        <v>#REF!</v>
      </c>
      <c r="W318" s="29" t="e">
        <f t="shared" si="50"/>
        <v>#REF!</v>
      </c>
      <c r="X318" s="73" t="e">
        <f t="shared" si="50"/>
        <v>#REF!</v>
      </c>
      <c r="Y318" s="59" t="e">
        <f>X318/G311*100</f>
        <v>#REF!</v>
      </c>
      <c r="Z318" s="10">
        <f>Z319+Z322</f>
        <v>400</v>
      </c>
    </row>
    <row r="319" spans="1:26" ht="32.25" outlineLevel="6" thickBot="1">
      <c r="A319" s="113" t="s">
        <v>164</v>
      </c>
      <c r="B319" s="89">
        <v>951</v>
      </c>
      <c r="C319" s="90" t="s">
        <v>16</v>
      </c>
      <c r="D319" s="90" t="s">
        <v>356</v>
      </c>
      <c r="E319" s="90" t="s">
        <v>5</v>
      </c>
      <c r="F319" s="90"/>
      <c r="G319" s="16">
        <f>G320</f>
        <v>386</v>
      </c>
      <c r="H319" s="31" t="e">
        <f aca="true" t="shared" si="51" ref="H319:X320">H320</f>
        <v>#REF!</v>
      </c>
      <c r="I319" s="31" t="e">
        <f t="shared" si="51"/>
        <v>#REF!</v>
      </c>
      <c r="J319" s="31" t="e">
        <f t="shared" si="51"/>
        <v>#REF!</v>
      </c>
      <c r="K319" s="31" t="e">
        <f t="shared" si="51"/>
        <v>#REF!</v>
      </c>
      <c r="L319" s="31" t="e">
        <f t="shared" si="51"/>
        <v>#REF!</v>
      </c>
      <c r="M319" s="31" t="e">
        <f t="shared" si="51"/>
        <v>#REF!</v>
      </c>
      <c r="N319" s="31" t="e">
        <f t="shared" si="51"/>
        <v>#REF!</v>
      </c>
      <c r="O319" s="31" t="e">
        <f t="shared" si="51"/>
        <v>#REF!</v>
      </c>
      <c r="P319" s="31" t="e">
        <f t="shared" si="51"/>
        <v>#REF!</v>
      </c>
      <c r="Q319" s="31" t="e">
        <f t="shared" si="51"/>
        <v>#REF!</v>
      </c>
      <c r="R319" s="31" t="e">
        <f t="shared" si="51"/>
        <v>#REF!</v>
      </c>
      <c r="S319" s="31" t="e">
        <f t="shared" si="51"/>
        <v>#REF!</v>
      </c>
      <c r="T319" s="31" t="e">
        <f t="shared" si="51"/>
        <v>#REF!</v>
      </c>
      <c r="U319" s="31" t="e">
        <f t="shared" si="51"/>
        <v>#REF!</v>
      </c>
      <c r="V319" s="31" t="e">
        <f t="shared" si="51"/>
        <v>#REF!</v>
      </c>
      <c r="W319" s="31" t="e">
        <f t="shared" si="51"/>
        <v>#REF!</v>
      </c>
      <c r="X319" s="66" t="e">
        <f t="shared" si="51"/>
        <v>#REF!</v>
      </c>
      <c r="Y319" s="59" t="e">
        <f>X319/G312*100</f>
        <v>#REF!</v>
      </c>
      <c r="Z319" s="16">
        <f>Z320</f>
        <v>400</v>
      </c>
    </row>
    <row r="320" spans="1:26" ht="32.25" outlineLevel="6" thickBot="1">
      <c r="A320" s="5" t="s">
        <v>102</v>
      </c>
      <c r="B320" s="21">
        <v>951</v>
      </c>
      <c r="C320" s="6" t="s">
        <v>16</v>
      </c>
      <c r="D320" s="6" t="s">
        <v>356</v>
      </c>
      <c r="E320" s="6" t="s">
        <v>101</v>
      </c>
      <c r="F320" s="6"/>
      <c r="G320" s="7">
        <f>G321</f>
        <v>386</v>
      </c>
      <c r="H320" s="32" t="e">
        <f t="shared" si="51"/>
        <v>#REF!</v>
      </c>
      <c r="I320" s="32" t="e">
        <f t="shared" si="51"/>
        <v>#REF!</v>
      </c>
      <c r="J320" s="32" t="e">
        <f t="shared" si="51"/>
        <v>#REF!</v>
      </c>
      <c r="K320" s="32" t="e">
        <f t="shared" si="51"/>
        <v>#REF!</v>
      </c>
      <c r="L320" s="32" t="e">
        <f t="shared" si="51"/>
        <v>#REF!</v>
      </c>
      <c r="M320" s="32" t="e">
        <f t="shared" si="51"/>
        <v>#REF!</v>
      </c>
      <c r="N320" s="32" t="e">
        <f t="shared" si="51"/>
        <v>#REF!</v>
      </c>
      <c r="O320" s="32" t="e">
        <f t="shared" si="51"/>
        <v>#REF!</v>
      </c>
      <c r="P320" s="32" t="e">
        <f t="shared" si="51"/>
        <v>#REF!</v>
      </c>
      <c r="Q320" s="32" t="e">
        <f t="shared" si="51"/>
        <v>#REF!</v>
      </c>
      <c r="R320" s="32" t="e">
        <f t="shared" si="51"/>
        <v>#REF!</v>
      </c>
      <c r="S320" s="32" t="e">
        <f t="shared" si="51"/>
        <v>#REF!</v>
      </c>
      <c r="T320" s="32" t="e">
        <f t="shared" si="51"/>
        <v>#REF!</v>
      </c>
      <c r="U320" s="32" t="e">
        <f t="shared" si="51"/>
        <v>#REF!</v>
      </c>
      <c r="V320" s="32" t="e">
        <f t="shared" si="51"/>
        <v>#REF!</v>
      </c>
      <c r="W320" s="32" t="e">
        <f t="shared" si="51"/>
        <v>#REF!</v>
      </c>
      <c r="X320" s="67" t="e">
        <f t="shared" si="51"/>
        <v>#REF!</v>
      </c>
      <c r="Y320" s="59" t="e">
        <f>X320/G313*100</f>
        <v>#REF!</v>
      </c>
      <c r="Z320" s="7">
        <f>Z321</f>
        <v>400</v>
      </c>
    </row>
    <row r="321" spans="1:26" ht="16.5" outlineLevel="6" thickBot="1">
      <c r="A321" s="87" t="s">
        <v>123</v>
      </c>
      <c r="B321" s="91">
        <v>951</v>
      </c>
      <c r="C321" s="92" t="s">
        <v>16</v>
      </c>
      <c r="D321" s="92" t="s">
        <v>356</v>
      </c>
      <c r="E321" s="92" t="s">
        <v>122</v>
      </c>
      <c r="F321" s="92"/>
      <c r="G321" s="97">
        <v>386</v>
      </c>
      <c r="H321" s="34" t="e">
        <f>#REF!</f>
        <v>#REF!</v>
      </c>
      <c r="I321" s="34" t="e">
        <f>#REF!</f>
        <v>#REF!</v>
      </c>
      <c r="J321" s="34" t="e">
        <f>#REF!</f>
        <v>#REF!</v>
      </c>
      <c r="K321" s="34" t="e">
        <f>#REF!</f>
        <v>#REF!</v>
      </c>
      <c r="L321" s="34" t="e">
        <f>#REF!</f>
        <v>#REF!</v>
      </c>
      <c r="M321" s="34" t="e">
        <f>#REF!</f>
        <v>#REF!</v>
      </c>
      <c r="N321" s="34" t="e">
        <f>#REF!</f>
        <v>#REF!</v>
      </c>
      <c r="O321" s="34" t="e">
        <f>#REF!</f>
        <v>#REF!</v>
      </c>
      <c r="P321" s="34" t="e">
        <f>#REF!</f>
        <v>#REF!</v>
      </c>
      <c r="Q321" s="34" t="e">
        <f>#REF!</f>
        <v>#REF!</v>
      </c>
      <c r="R321" s="34" t="e">
        <f>#REF!</f>
        <v>#REF!</v>
      </c>
      <c r="S321" s="34" t="e">
        <f>#REF!</f>
        <v>#REF!</v>
      </c>
      <c r="T321" s="34" t="e">
        <f>#REF!</f>
        <v>#REF!</v>
      </c>
      <c r="U321" s="34" t="e">
        <f>#REF!</f>
        <v>#REF!</v>
      </c>
      <c r="V321" s="34" t="e">
        <f>#REF!</f>
        <v>#REF!</v>
      </c>
      <c r="W321" s="34" t="e">
        <f>#REF!</f>
        <v>#REF!</v>
      </c>
      <c r="X321" s="68" t="e">
        <f>#REF!</f>
        <v>#REF!</v>
      </c>
      <c r="Y321" s="59" t="e">
        <f>X321/G314*100</f>
        <v>#REF!</v>
      </c>
      <c r="Z321" s="97">
        <v>400</v>
      </c>
    </row>
    <row r="322" spans="1:26" ht="32.25" outlineLevel="6" thickBot="1">
      <c r="A322" s="113" t="s">
        <v>370</v>
      </c>
      <c r="B322" s="89">
        <v>951</v>
      </c>
      <c r="C322" s="90" t="s">
        <v>16</v>
      </c>
      <c r="D322" s="90" t="s">
        <v>371</v>
      </c>
      <c r="E322" s="90" t="s">
        <v>5</v>
      </c>
      <c r="F322" s="90"/>
      <c r="G322" s="143">
        <f>G323</f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0</v>
      </c>
    </row>
    <row r="323" spans="1:26" ht="32.25" outlineLevel="6" thickBot="1">
      <c r="A323" s="5" t="s">
        <v>102</v>
      </c>
      <c r="B323" s="21">
        <v>951</v>
      </c>
      <c r="C323" s="6" t="s">
        <v>16</v>
      </c>
      <c r="D323" s="6" t="s">
        <v>371</v>
      </c>
      <c r="E323" s="6" t="s">
        <v>101</v>
      </c>
      <c r="F323" s="6"/>
      <c r="G323" s="146">
        <f>G324</f>
        <v>0</v>
      </c>
      <c r="H323" s="31">
        <f aca="true" t="shared" si="52" ref="H323:X324">H324</f>
        <v>0</v>
      </c>
      <c r="I323" s="31">
        <f t="shared" si="52"/>
        <v>0</v>
      </c>
      <c r="J323" s="31">
        <f t="shared" si="52"/>
        <v>0</v>
      </c>
      <c r="K323" s="31">
        <f t="shared" si="52"/>
        <v>0</v>
      </c>
      <c r="L323" s="31">
        <f t="shared" si="52"/>
        <v>0</v>
      </c>
      <c r="M323" s="31">
        <f t="shared" si="52"/>
        <v>0</v>
      </c>
      <c r="N323" s="31">
        <f t="shared" si="52"/>
        <v>0</v>
      </c>
      <c r="O323" s="31">
        <f t="shared" si="52"/>
        <v>0</v>
      </c>
      <c r="P323" s="31">
        <f t="shared" si="52"/>
        <v>0</v>
      </c>
      <c r="Q323" s="31">
        <f t="shared" si="52"/>
        <v>0</v>
      </c>
      <c r="R323" s="31">
        <f t="shared" si="52"/>
        <v>0</v>
      </c>
      <c r="S323" s="31">
        <f t="shared" si="52"/>
        <v>0</v>
      </c>
      <c r="T323" s="31">
        <f t="shared" si="52"/>
        <v>0</v>
      </c>
      <c r="U323" s="31">
        <f t="shared" si="52"/>
        <v>0</v>
      </c>
      <c r="V323" s="31">
        <f t="shared" si="52"/>
        <v>0</v>
      </c>
      <c r="W323" s="31">
        <f t="shared" si="52"/>
        <v>0</v>
      </c>
      <c r="X323" s="66">
        <f t="shared" si="52"/>
        <v>63.00298</v>
      </c>
      <c r="Y323" s="59">
        <f>X323/G318*100</f>
        <v>16.322015544041452</v>
      </c>
      <c r="Z323" s="146">
        <f>Z324</f>
        <v>0</v>
      </c>
    </row>
    <row r="324" spans="1:26" ht="16.5" outlineLevel="6" thickBot="1">
      <c r="A324" s="87" t="s">
        <v>123</v>
      </c>
      <c r="B324" s="91">
        <v>951</v>
      </c>
      <c r="C324" s="92" t="s">
        <v>16</v>
      </c>
      <c r="D324" s="92" t="s">
        <v>371</v>
      </c>
      <c r="E324" s="92" t="s">
        <v>122</v>
      </c>
      <c r="F324" s="92"/>
      <c r="G324" s="142">
        <v>0</v>
      </c>
      <c r="H324" s="32">
        <f t="shared" si="52"/>
        <v>0</v>
      </c>
      <c r="I324" s="32">
        <f t="shared" si="52"/>
        <v>0</v>
      </c>
      <c r="J324" s="32">
        <f t="shared" si="52"/>
        <v>0</v>
      </c>
      <c r="K324" s="32">
        <f t="shared" si="52"/>
        <v>0</v>
      </c>
      <c r="L324" s="32">
        <f t="shared" si="52"/>
        <v>0</v>
      </c>
      <c r="M324" s="32">
        <f t="shared" si="52"/>
        <v>0</v>
      </c>
      <c r="N324" s="32">
        <f t="shared" si="52"/>
        <v>0</v>
      </c>
      <c r="O324" s="32">
        <f t="shared" si="52"/>
        <v>0</v>
      </c>
      <c r="P324" s="32">
        <f t="shared" si="52"/>
        <v>0</v>
      </c>
      <c r="Q324" s="32">
        <f t="shared" si="52"/>
        <v>0</v>
      </c>
      <c r="R324" s="32">
        <f t="shared" si="52"/>
        <v>0</v>
      </c>
      <c r="S324" s="32">
        <f t="shared" si="52"/>
        <v>0</v>
      </c>
      <c r="T324" s="32">
        <f t="shared" si="52"/>
        <v>0</v>
      </c>
      <c r="U324" s="32">
        <f t="shared" si="52"/>
        <v>0</v>
      </c>
      <c r="V324" s="32">
        <f t="shared" si="52"/>
        <v>0</v>
      </c>
      <c r="W324" s="32">
        <f t="shared" si="52"/>
        <v>0</v>
      </c>
      <c r="X324" s="67">
        <f t="shared" si="52"/>
        <v>63.00298</v>
      </c>
      <c r="Y324" s="59">
        <f>X324/G319*100</f>
        <v>16.322015544041452</v>
      </c>
      <c r="Z324" s="142">
        <v>0</v>
      </c>
    </row>
    <row r="325" spans="1:26" ht="19.5" outlineLevel="6" thickBot="1">
      <c r="A325" s="123" t="s">
        <v>165</v>
      </c>
      <c r="B325" s="18">
        <v>951</v>
      </c>
      <c r="C325" s="39" t="s">
        <v>166</v>
      </c>
      <c r="D325" s="39" t="s">
        <v>249</v>
      </c>
      <c r="E325" s="39" t="s">
        <v>5</v>
      </c>
      <c r="F325" s="39"/>
      <c r="G325" s="118">
        <f>G326</f>
        <v>100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63.00298</v>
      </c>
      <c r="Y325" s="59">
        <f>X325/G320*100</f>
        <v>16.322015544041452</v>
      </c>
      <c r="Z325" s="118">
        <f>Z326</f>
        <v>100</v>
      </c>
    </row>
    <row r="326" spans="1:26" ht="19.5" outlineLevel="6" thickBot="1">
      <c r="A326" s="13" t="s">
        <v>226</v>
      </c>
      <c r="B326" s="19">
        <v>951</v>
      </c>
      <c r="C326" s="9" t="s">
        <v>166</v>
      </c>
      <c r="D326" s="9" t="s">
        <v>305</v>
      </c>
      <c r="E326" s="9" t="s">
        <v>5</v>
      </c>
      <c r="F326" s="9"/>
      <c r="G326" s="10">
        <f>G327</f>
        <v>100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0">
        <f>Z327</f>
        <v>100</v>
      </c>
    </row>
    <row r="327" spans="1:26" ht="48" outlineLevel="6" thickBot="1">
      <c r="A327" s="113" t="s">
        <v>167</v>
      </c>
      <c r="B327" s="89">
        <v>951</v>
      </c>
      <c r="C327" s="90" t="s">
        <v>166</v>
      </c>
      <c r="D327" s="90" t="s">
        <v>306</v>
      </c>
      <c r="E327" s="90" t="s">
        <v>5</v>
      </c>
      <c r="F327" s="90"/>
      <c r="G327" s="16">
        <f>G328</f>
        <v>100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6">
        <f>Z328</f>
        <v>100</v>
      </c>
    </row>
    <row r="328" spans="1:26" ht="18" customHeight="1" outlineLevel="6" thickBot="1">
      <c r="A328" s="5" t="s">
        <v>96</v>
      </c>
      <c r="B328" s="21">
        <v>951</v>
      </c>
      <c r="C328" s="6" t="s">
        <v>168</v>
      </c>
      <c r="D328" s="6" t="s">
        <v>306</v>
      </c>
      <c r="E328" s="6" t="s">
        <v>91</v>
      </c>
      <c r="F328" s="6"/>
      <c r="G328" s="7">
        <f>G329</f>
        <v>100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  <c r="Z328" s="7">
        <f>Z329</f>
        <v>100</v>
      </c>
    </row>
    <row r="329" spans="1:26" ht="31.5" outlineLevel="6">
      <c r="A329" s="87" t="s">
        <v>97</v>
      </c>
      <c r="B329" s="91">
        <v>951</v>
      </c>
      <c r="C329" s="92" t="s">
        <v>166</v>
      </c>
      <c r="D329" s="92" t="s">
        <v>306</v>
      </c>
      <c r="E329" s="92" t="s">
        <v>92</v>
      </c>
      <c r="F329" s="92"/>
      <c r="G329" s="97">
        <v>100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97">
        <v>100</v>
      </c>
    </row>
    <row r="330" spans="1:26" ht="19.5" outlineLevel="6" thickBot="1">
      <c r="A330" s="107" t="s">
        <v>70</v>
      </c>
      <c r="B330" s="18">
        <v>951</v>
      </c>
      <c r="C330" s="14" t="s">
        <v>42</v>
      </c>
      <c r="D330" s="14" t="s">
        <v>249</v>
      </c>
      <c r="E330" s="14" t="s">
        <v>5</v>
      </c>
      <c r="F330" s="14"/>
      <c r="G330" s="15">
        <f>G331</f>
        <v>142</v>
      </c>
      <c r="H330" s="15" t="e">
        <f aca="true" t="shared" si="53" ref="H330:Z330">H331</f>
        <v>#REF!</v>
      </c>
      <c r="I330" s="15" t="e">
        <f t="shared" si="53"/>
        <v>#REF!</v>
      </c>
      <c r="J330" s="15" t="e">
        <f t="shared" si="53"/>
        <v>#REF!</v>
      </c>
      <c r="K330" s="15" t="e">
        <f t="shared" si="53"/>
        <v>#REF!</v>
      </c>
      <c r="L330" s="15" t="e">
        <f t="shared" si="53"/>
        <v>#REF!</v>
      </c>
      <c r="M330" s="15" t="e">
        <f t="shared" si="53"/>
        <v>#REF!</v>
      </c>
      <c r="N330" s="15" t="e">
        <f t="shared" si="53"/>
        <v>#REF!</v>
      </c>
      <c r="O330" s="15" t="e">
        <f t="shared" si="53"/>
        <v>#REF!</v>
      </c>
      <c r="P330" s="15" t="e">
        <f t="shared" si="53"/>
        <v>#REF!</v>
      </c>
      <c r="Q330" s="15" t="e">
        <f t="shared" si="53"/>
        <v>#REF!</v>
      </c>
      <c r="R330" s="15" t="e">
        <f t="shared" si="53"/>
        <v>#REF!</v>
      </c>
      <c r="S330" s="15" t="e">
        <f t="shared" si="53"/>
        <v>#REF!</v>
      </c>
      <c r="T330" s="15" t="e">
        <f t="shared" si="53"/>
        <v>#REF!</v>
      </c>
      <c r="U330" s="15" t="e">
        <f t="shared" si="53"/>
        <v>#REF!</v>
      </c>
      <c r="V330" s="15" t="e">
        <f t="shared" si="53"/>
        <v>#REF!</v>
      </c>
      <c r="W330" s="15" t="e">
        <f t="shared" si="53"/>
        <v>#REF!</v>
      </c>
      <c r="X330" s="15" t="e">
        <f t="shared" si="53"/>
        <v>#REF!</v>
      </c>
      <c r="Y330" s="15" t="e">
        <f t="shared" si="53"/>
        <v>#REF!</v>
      </c>
      <c r="Z330" s="15">
        <f t="shared" si="53"/>
        <v>0</v>
      </c>
    </row>
    <row r="331" spans="1:26" ht="19.5" outlineLevel="6" thickBot="1">
      <c r="A331" s="8" t="s">
        <v>169</v>
      </c>
      <c r="B331" s="19">
        <v>951</v>
      </c>
      <c r="C331" s="9" t="s">
        <v>75</v>
      </c>
      <c r="D331" s="9" t="s">
        <v>249</v>
      </c>
      <c r="E331" s="9" t="s">
        <v>5</v>
      </c>
      <c r="F331" s="9"/>
      <c r="G331" s="10">
        <f>G332</f>
        <v>142</v>
      </c>
      <c r="H331" s="29" t="e">
        <f>H332+#REF!</f>
        <v>#REF!</v>
      </c>
      <c r="I331" s="29" t="e">
        <f>I332+#REF!</f>
        <v>#REF!</v>
      </c>
      <c r="J331" s="29" t="e">
        <f>J332+#REF!</f>
        <v>#REF!</v>
      </c>
      <c r="K331" s="29" t="e">
        <f>K332+#REF!</f>
        <v>#REF!</v>
      </c>
      <c r="L331" s="29" t="e">
        <f>L332+#REF!</f>
        <v>#REF!</v>
      </c>
      <c r="M331" s="29" t="e">
        <f>M332+#REF!</f>
        <v>#REF!</v>
      </c>
      <c r="N331" s="29" t="e">
        <f>N332+#REF!</f>
        <v>#REF!</v>
      </c>
      <c r="O331" s="29" t="e">
        <f>O332+#REF!</f>
        <v>#REF!</v>
      </c>
      <c r="P331" s="29" t="e">
        <f>P332+#REF!</f>
        <v>#REF!</v>
      </c>
      <c r="Q331" s="29" t="e">
        <f>Q332+#REF!</f>
        <v>#REF!</v>
      </c>
      <c r="R331" s="29" t="e">
        <f>R332+#REF!</f>
        <v>#REF!</v>
      </c>
      <c r="S331" s="29" t="e">
        <f>S332+#REF!</f>
        <v>#REF!</v>
      </c>
      <c r="T331" s="29" t="e">
        <f>T332+#REF!</f>
        <v>#REF!</v>
      </c>
      <c r="U331" s="29" t="e">
        <f>U332+#REF!</f>
        <v>#REF!</v>
      </c>
      <c r="V331" s="29" t="e">
        <f>V332+#REF!</f>
        <v>#REF!</v>
      </c>
      <c r="W331" s="29" t="e">
        <f>W332+#REF!</f>
        <v>#REF!</v>
      </c>
      <c r="X331" s="73" t="e">
        <f>X332+#REF!</f>
        <v>#REF!</v>
      </c>
      <c r="Y331" s="59" t="e">
        <f>X331/G325*100</f>
        <v>#REF!</v>
      </c>
      <c r="Z331" s="10">
        <f>Z332</f>
        <v>0</v>
      </c>
    </row>
    <row r="332" spans="1:26" ht="16.5" outlineLevel="6" thickBot="1">
      <c r="A332" s="99" t="s">
        <v>227</v>
      </c>
      <c r="B332" s="105">
        <v>951</v>
      </c>
      <c r="C332" s="90" t="s">
        <v>75</v>
      </c>
      <c r="D332" s="90" t="s">
        <v>307</v>
      </c>
      <c r="E332" s="90" t="s">
        <v>5</v>
      </c>
      <c r="F332" s="90"/>
      <c r="G332" s="16">
        <f>G333</f>
        <v>142</v>
      </c>
      <c r="H332" s="31">
        <f aca="true" t="shared" si="54" ref="H332:X335">H333</f>
        <v>0</v>
      </c>
      <c r="I332" s="31">
        <f t="shared" si="54"/>
        <v>0</v>
      </c>
      <c r="J332" s="31">
        <f t="shared" si="54"/>
        <v>0</v>
      </c>
      <c r="K332" s="31">
        <f t="shared" si="54"/>
        <v>0</v>
      </c>
      <c r="L332" s="31">
        <f t="shared" si="54"/>
        <v>0</v>
      </c>
      <c r="M332" s="31">
        <f t="shared" si="54"/>
        <v>0</v>
      </c>
      <c r="N332" s="31">
        <f t="shared" si="54"/>
        <v>0</v>
      </c>
      <c r="O332" s="31">
        <f t="shared" si="54"/>
        <v>0</v>
      </c>
      <c r="P332" s="31">
        <f t="shared" si="54"/>
        <v>0</v>
      </c>
      <c r="Q332" s="31">
        <f t="shared" si="54"/>
        <v>0</v>
      </c>
      <c r="R332" s="31">
        <f t="shared" si="54"/>
        <v>0</v>
      </c>
      <c r="S332" s="31">
        <f t="shared" si="54"/>
        <v>0</v>
      </c>
      <c r="T332" s="31">
        <f t="shared" si="54"/>
        <v>0</v>
      </c>
      <c r="U332" s="31">
        <f t="shared" si="54"/>
        <v>0</v>
      </c>
      <c r="V332" s="31">
        <f t="shared" si="54"/>
        <v>0</v>
      </c>
      <c r="W332" s="31">
        <f t="shared" si="54"/>
        <v>0</v>
      </c>
      <c r="X332" s="66">
        <f t="shared" si="54"/>
        <v>499.74378</v>
      </c>
      <c r="Y332" s="59">
        <f>X332/G326*100</f>
        <v>499.74378</v>
      </c>
      <c r="Z332" s="16">
        <f>Z333</f>
        <v>0</v>
      </c>
    </row>
    <row r="333" spans="1:26" ht="30" customHeight="1" outlineLevel="6" thickBot="1">
      <c r="A333" s="113" t="s">
        <v>170</v>
      </c>
      <c r="B333" s="89">
        <v>951</v>
      </c>
      <c r="C333" s="90" t="s">
        <v>75</v>
      </c>
      <c r="D333" s="90" t="s">
        <v>308</v>
      </c>
      <c r="E333" s="90" t="s">
        <v>5</v>
      </c>
      <c r="F333" s="90"/>
      <c r="G333" s="16">
        <f>G335+G334</f>
        <v>142</v>
      </c>
      <c r="H333" s="32">
        <f aca="true" t="shared" si="55" ref="H333:X333">H335</f>
        <v>0</v>
      </c>
      <c r="I333" s="32">
        <f t="shared" si="55"/>
        <v>0</v>
      </c>
      <c r="J333" s="32">
        <f t="shared" si="55"/>
        <v>0</v>
      </c>
      <c r="K333" s="32">
        <f t="shared" si="55"/>
        <v>0</v>
      </c>
      <c r="L333" s="32">
        <f t="shared" si="55"/>
        <v>0</v>
      </c>
      <c r="M333" s="32">
        <f t="shared" si="55"/>
        <v>0</v>
      </c>
      <c r="N333" s="32">
        <f t="shared" si="55"/>
        <v>0</v>
      </c>
      <c r="O333" s="32">
        <f t="shared" si="55"/>
        <v>0</v>
      </c>
      <c r="P333" s="32">
        <f t="shared" si="55"/>
        <v>0</v>
      </c>
      <c r="Q333" s="32">
        <f t="shared" si="55"/>
        <v>0</v>
      </c>
      <c r="R333" s="32">
        <f t="shared" si="55"/>
        <v>0</v>
      </c>
      <c r="S333" s="32">
        <f t="shared" si="55"/>
        <v>0</v>
      </c>
      <c r="T333" s="32">
        <f t="shared" si="55"/>
        <v>0</v>
      </c>
      <c r="U333" s="32">
        <f t="shared" si="55"/>
        <v>0</v>
      </c>
      <c r="V333" s="32">
        <f t="shared" si="55"/>
        <v>0</v>
      </c>
      <c r="W333" s="32">
        <f t="shared" si="55"/>
        <v>0</v>
      </c>
      <c r="X333" s="67">
        <f t="shared" si="55"/>
        <v>499.74378</v>
      </c>
      <c r="Y333" s="59">
        <f>X333/G327*100</f>
        <v>499.74378</v>
      </c>
      <c r="Z333" s="16">
        <f>Z335+Z334</f>
        <v>0</v>
      </c>
    </row>
    <row r="334" spans="1:26" ht="19.5" customHeight="1" outlineLevel="6" thickBot="1">
      <c r="A334" s="5" t="s">
        <v>360</v>
      </c>
      <c r="B334" s="21">
        <v>951</v>
      </c>
      <c r="C334" s="6" t="s">
        <v>75</v>
      </c>
      <c r="D334" s="6" t="s">
        <v>308</v>
      </c>
      <c r="E334" s="6" t="s">
        <v>342</v>
      </c>
      <c r="F334" s="6"/>
      <c r="G334" s="7">
        <v>35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67"/>
      <c r="Y334" s="59"/>
      <c r="Z334" s="7">
        <v>0</v>
      </c>
    </row>
    <row r="335" spans="1:26" ht="18.75" customHeight="1" outlineLevel="6" thickBot="1">
      <c r="A335" s="5" t="s">
        <v>96</v>
      </c>
      <c r="B335" s="21">
        <v>951</v>
      </c>
      <c r="C335" s="6" t="s">
        <v>75</v>
      </c>
      <c r="D335" s="6" t="s">
        <v>308</v>
      </c>
      <c r="E335" s="6" t="s">
        <v>91</v>
      </c>
      <c r="F335" s="6"/>
      <c r="G335" s="7">
        <f>G336</f>
        <v>107</v>
      </c>
      <c r="H335" s="34">
        <f t="shared" si="54"/>
        <v>0</v>
      </c>
      <c r="I335" s="34">
        <f t="shared" si="54"/>
        <v>0</v>
      </c>
      <c r="J335" s="34">
        <f t="shared" si="54"/>
        <v>0</v>
      </c>
      <c r="K335" s="34">
        <f t="shared" si="54"/>
        <v>0</v>
      </c>
      <c r="L335" s="34">
        <f t="shared" si="54"/>
        <v>0</v>
      </c>
      <c r="M335" s="34">
        <f t="shared" si="54"/>
        <v>0</v>
      </c>
      <c r="N335" s="34">
        <f t="shared" si="54"/>
        <v>0</v>
      </c>
      <c r="O335" s="34">
        <f t="shared" si="54"/>
        <v>0</v>
      </c>
      <c r="P335" s="34">
        <f t="shared" si="54"/>
        <v>0</v>
      </c>
      <c r="Q335" s="34">
        <f t="shared" si="54"/>
        <v>0</v>
      </c>
      <c r="R335" s="34">
        <f t="shared" si="54"/>
        <v>0</v>
      </c>
      <c r="S335" s="34">
        <f t="shared" si="54"/>
        <v>0</v>
      </c>
      <c r="T335" s="34">
        <f t="shared" si="54"/>
        <v>0</v>
      </c>
      <c r="U335" s="34">
        <f t="shared" si="54"/>
        <v>0</v>
      </c>
      <c r="V335" s="34">
        <f t="shared" si="54"/>
        <v>0</v>
      </c>
      <c r="W335" s="34">
        <f t="shared" si="54"/>
        <v>0</v>
      </c>
      <c r="X335" s="68">
        <f t="shared" si="54"/>
        <v>499.74378</v>
      </c>
      <c r="Y335" s="59">
        <f>X335/G328*100</f>
        <v>499.74378</v>
      </c>
      <c r="Z335" s="7">
        <f>Z336</f>
        <v>0</v>
      </c>
    </row>
    <row r="336" spans="1:26" ht="31.5" outlineLevel="6">
      <c r="A336" s="87" t="s">
        <v>97</v>
      </c>
      <c r="B336" s="91">
        <v>951</v>
      </c>
      <c r="C336" s="92" t="s">
        <v>75</v>
      </c>
      <c r="D336" s="92" t="s">
        <v>308</v>
      </c>
      <c r="E336" s="92" t="s">
        <v>92</v>
      </c>
      <c r="F336" s="92"/>
      <c r="G336" s="97">
        <v>107</v>
      </c>
      <c r="H336" s="2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42"/>
      <c r="X336" s="65">
        <v>499.74378</v>
      </c>
      <c r="Y336" s="59">
        <f>X336/G329*100</f>
        <v>499.74378</v>
      </c>
      <c r="Z336" s="97">
        <v>0</v>
      </c>
    </row>
    <row r="337" spans="1:26" ht="38.25" customHeight="1" outlineLevel="6" thickBot="1">
      <c r="A337" s="107" t="s">
        <v>69</v>
      </c>
      <c r="B337" s="18">
        <v>951</v>
      </c>
      <c r="C337" s="14" t="s">
        <v>68</v>
      </c>
      <c r="D337" s="14" t="s">
        <v>249</v>
      </c>
      <c r="E337" s="14" t="s">
        <v>5</v>
      </c>
      <c r="F337" s="14"/>
      <c r="G337" s="15">
        <f>G338</f>
        <v>2200</v>
      </c>
      <c r="H337" s="15">
        <f aca="true" t="shared" si="56" ref="H337:Z337">H338</f>
        <v>0</v>
      </c>
      <c r="I337" s="15">
        <f t="shared" si="56"/>
        <v>0</v>
      </c>
      <c r="J337" s="15">
        <f t="shared" si="56"/>
        <v>0</v>
      </c>
      <c r="K337" s="15">
        <f t="shared" si="56"/>
        <v>0</v>
      </c>
      <c r="L337" s="15">
        <f t="shared" si="56"/>
        <v>0</v>
      </c>
      <c r="M337" s="15">
        <f t="shared" si="56"/>
        <v>0</v>
      </c>
      <c r="N337" s="15">
        <f t="shared" si="56"/>
        <v>0</v>
      </c>
      <c r="O337" s="15">
        <f t="shared" si="56"/>
        <v>0</v>
      </c>
      <c r="P337" s="15">
        <f t="shared" si="56"/>
        <v>0</v>
      </c>
      <c r="Q337" s="15">
        <f t="shared" si="56"/>
        <v>0</v>
      </c>
      <c r="R337" s="15">
        <f t="shared" si="56"/>
        <v>0</v>
      </c>
      <c r="S337" s="15">
        <f t="shared" si="56"/>
        <v>0</v>
      </c>
      <c r="T337" s="15">
        <f t="shared" si="56"/>
        <v>0</v>
      </c>
      <c r="U337" s="15">
        <f t="shared" si="56"/>
        <v>0</v>
      </c>
      <c r="V337" s="15">
        <f t="shared" si="56"/>
        <v>0</v>
      </c>
      <c r="W337" s="15">
        <f t="shared" si="56"/>
        <v>0</v>
      </c>
      <c r="X337" s="15">
        <f t="shared" si="56"/>
        <v>0</v>
      </c>
      <c r="Y337" s="15">
        <f t="shared" si="56"/>
        <v>0</v>
      </c>
      <c r="Z337" s="15">
        <f t="shared" si="56"/>
        <v>2200</v>
      </c>
    </row>
    <row r="338" spans="1:26" ht="32.25" outlineLevel="6" thickBot="1">
      <c r="A338" s="125" t="s">
        <v>41</v>
      </c>
      <c r="B338" s="18">
        <v>951</v>
      </c>
      <c r="C338" s="126" t="s">
        <v>77</v>
      </c>
      <c r="D338" s="126" t="s">
        <v>249</v>
      </c>
      <c r="E338" s="126" t="s">
        <v>5</v>
      </c>
      <c r="F338" s="126"/>
      <c r="G338" s="127">
        <f>G339</f>
        <v>2200</v>
      </c>
      <c r="H338" s="31">
        <f aca="true" t="shared" si="57" ref="H338:X338">H339</f>
        <v>0</v>
      </c>
      <c r="I338" s="31">
        <f t="shared" si="57"/>
        <v>0</v>
      </c>
      <c r="J338" s="31">
        <f t="shared" si="57"/>
        <v>0</v>
      </c>
      <c r="K338" s="31">
        <f t="shared" si="57"/>
        <v>0</v>
      </c>
      <c r="L338" s="31">
        <f t="shared" si="57"/>
        <v>0</v>
      </c>
      <c r="M338" s="31">
        <f t="shared" si="57"/>
        <v>0</v>
      </c>
      <c r="N338" s="31">
        <f t="shared" si="57"/>
        <v>0</v>
      </c>
      <c r="O338" s="31">
        <f t="shared" si="57"/>
        <v>0</v>
      </c>
      <c r="P338" s="31">
        <f t="shared" si="57"/>
        <v>0</v>
      </c>
      <c r="Q338" s="31">
        <f t="shared" si="57"/>
        <v>0</v>
      </c>
      <c r="R338" s="31">
        <f t="shared" si="57"/>
        <v>0</v>
      </c>
      <c r="S338" s="31">
        <f t="shared" si="57"/>
        <v>0</v>
      </c>
      <c r="T338" s="31">
        <f t="shared" si="57"/>
        <v>0</v>
      </c>
      <c r="U338" s="31">
        <f t="shared" si="57"/>
        <v>0</v>
      </c>
      <c r="V338" s="31">
        <f t="shared" si="57"/>
        <v>0</v>
      </c>
      <c r="W338" s="31">
        <f t="shared" si="57"/>
        <v>0</v>
      </c>
      <c r="X338" s="31">
        <f t="shared" si="57"/>
        <v>0</v>
      </c>
      <c r="Y338" s="59">
        <f>X338/G336*100</f>
        <v>0</v>
      </c>
      <c r="Z338" s="127">
        <f>Z339</f>
        <v>2200</v>
      </c>
    </row>
    <row r="339" spans="1:26" ht="32.25" outlineLevel="6" thickBot="1">
      <c r="A339" s="111" t="s">
        <v>131</v>
      </c>
      <c r="B339" s="19">
        <v>951</v>
      </c>
      <c r="C339" s="11" t="s">
        <v>77</v>
      </c>
      <c r="D339" s="11" t="s">
        <v>250</v>
      </c>
      <c r="E339" s="11" t="s">
        <v>5</v>
      </c>
      <c r="F339" s="11"/>
      <c r="G339" s="12">
        <f>G340</f>
        <v>2200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>
        <v>0</v>
      </c>
      <c r="Y339" s="59" t="e">
        <f>X339/#REF!*100</f>
        <v>#REF!</v>
      </c>
      <c r="Z339" s="12">
        <f>Z340</f>
        <v>2200</v>
      </c>
    </row>
    <row r="340" spans="1:26" ht="32.25" outlineLevel="6" thickBot="1">
      <c r="A340" s="111" t="s">
        <v>132</v>
      </c>
      <c r="B340" s="19">
        <v>951</v>
      </c>
      <c r="C340" s="9" t="s">
        <v>77</v>
      </c>
      <c r="D340" s="9" t="s">
        <v>251</v>
      </c>
      <c r="E340" s="9" t="s">
        <v>5</v>
      </c>
      <c r="F340" s="9"/>
      <c r="G340" s="10">
        <f>G341</f>
        <v>2200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0">
        <f>Z341</f>
        <v>2200</v>
      </c>
    </row>
    <row r="341" spans="1:26" ht="35.25" customHeight="1" outlineLevel="6" thickBot="1">
      <c r="A341" s="113" t="s">
        <v>171</v>
      </c>
      <c r="B341" s="89">
        <v>951</v>
      </c>
      <c r="C341" s="90" t="s">
        <v>77</v>
      </c>
      <c r="D341" s="90" t="s">
        <v>309</v>
      </c>
      <c r="E341" s="90" t="s">
        <v>5</v>
      </c>
      <c r="F341" s="90"/>
      <c r="G341" s="16">
        <f>G342</f>
        <v>2200</v>
      </c>
      <c r="H341" s="29" t="e">
        <f>H342+#REF!</f>
        <v>#REF!</v>
      </c>
      <c r="I341" s="29" t="e">
        <f>I342+#REF!</f>
        <v>#REF!</v>
      </c>
      <c r="J341" s="29" t="e">
        <f>J342+#REF!</f>
        <v>#REF!</v>
      </c>
      <c r="K341" s="29" t="e">
        <f>K342+#REF!</f>
        <v>#REF!</v>
      </c>
      <c r="L341" s="29" t="e">
        <f>L342+#REF!</f>
        <v>#REF!</v>
      </c>
      <c r="M341" s="29" t="e">
        <f>M342+#REF!</f>
        <v>#REF!</v>
      </c>
      <c r="N341" s="29" t="e">
        <f>N342+#REF!</f>
        <v>#REF!</v>
      </c>
      <c r="O341" s="29" t="e">
        <f>O342+#REF!</f>
        <v>#REF!</v>
      </c>
      <c r="P341" s="29" t="e">
        <f>P342+#REF!</f>
        <v>#REF!</v>
      </c>
      <c r="Q341" s="29" t="e">
        <f>Q342+#REF!</f>
        <v>#REF!</v>
      </c>
      <c r="R341" s="29" t="e">
        <f>R342+#REF!</f>
        <v>#REF!</v>
      </c>
      <c r="S341" s="29" t="e">
        <f>S342+#REF!</f>
        <v>#REF!</v>
      </c>
      <c r="T341" s="29" t="e">
        <f>T342+#REF!</f>
        <v>#REF!</v>
      </c>
      <c r="U341" s="29" t="e">
        <f>U342+#REF!</f>
        <v>#REF!</v>
      </c>
      <c r="V341" s="29" t="e">
        <f>V342+#REF!</f>
        <v>#REF!</v>
      </c>
      <c r="W341" s="29" t="e">
        <f>W342+#REF!</f>
        <v>#REF!</v>
      </c>
      <c r="X341" s="73" t="e">
        <f>X342+#REF!</f>
        <v>#REF!</v>
      </c>
      <c r="Y341" s="59" t="e">
        <f>X341/#REF!*100</f>
        <v>#REF!</v>
      </c>
      <c r="Z341" s="16">
        <f>Z342</f>
        <v>2200</v>
      </c>
    </row>
    <row r="342" spans="1:26" ht="16.5" outlineLevel="6" thickBot="1">
      <c r="A342" s="5" t="s">
        <v>116</v>
      </c>
      <c r="B342" s="21">
        <v>951</v>
      </c>
      <c r="C342" s="6" t="s">
        <v>77</v>
      </c>
      <c r="D342" s="6" t="s">
        <v>309</v>
      </c>
      <c r="E342" s="6" t="s">
        <v>115</v>
      </c>
      <c r="F342" s="6"/>
      <c r="G342" s="7">
        <f>G343</f>
        <v>2200</v>
      </c>
      <c r="H342" s="31" t="e">
        <f aca="true" t="shared" si="58" ref="H342:X342">H343</f>
        <v>#REF!</v>
      </c>
      <c r="I342" s="31" t="e">
        <f t="shared" si="58"/>
        <v>#REF!</v>
      </c>
      <c r="J342" s="31" t="e">
        <f t="shared" si="58"/>
        <v>#REF!</v>
      </c>
      <c r="K342" s="31" t="e">
        <f t="shared" si="58"/>
        <v>#REF!</v>
      </c>
      <c r="L342" s="31" t="e">
        <f t="shared" si="58"/>
        <v>#REF!</v>
      </c>
      <c r="M342" s="31" t="e">
        <f t="shared" si="58"/>
        <v>#REF!</v>
      </c>
      <c r="N342" s="31" t="e">
        <f t="shared" si="58"/>
        <v>#REF!</v>
      </c>
      <c r="O342" s="31" t="e">
        <f t="shared" si="58"/>
        <v>#REF!</v>
      </c>
      <c r="P342" s="31" t="e">
        <f t="shared" si="58"/>
        <v>#REF!</v>
      </c>
      <c r="Q342" s="31" t="e">
        <f t="shared" si="58"/>
        <v>#REF!</v>
      </c>
      <c r="R342" s="31" t="e">
        <f t="shared" si="58"/>
        <v>#REF!</v>
      </c>
      <c r="S342" s="31" t="e">
        <f t="shared" si="58"/>
        <v>#REF!</v>
      </c>
      <c r="T342" s="31" t="e">
        <f t="shared" si="58"/>
        <v>#REF!</v>
      </c>
      <c r="U342" s="31" t="e">
        <f t="shared" si="58"/>
        <v>#REF!</v>
      </c>
      <c r="V342" s="31" t="e">
        <f t="shared" si="58"/>
        <v>#REF!</v>
      </c>
      <c r="W342" s="31" t="e">
        <f t="shared" si="58"/>
        <v>#REF!</v>
      </c>
      <c r="X342" s="69" t="e">
        <f t="shared" si="58"/>
        <v>#REF!</v>
      </c>
      <c r="Y342" s="59" t="e">
        <f>X342/#REF!*100</f>
        <v>#REF!</v>
      </c>
      <c r="Z342" s="7">
        <f>Z343</f>
        <v>2200</v>
      </c>
    </row>
    <row r="343" spans="1:26" ht="19.5" customHeight="1" outlineLevel="6" thickBot="1">
      <c r="A343" s="98" t="s">
        <v>198</v>
      </c>
      <c r="B343" s="91">
        <v>951</v>
      </c>
      <c r="C343" s="92" t="s">
        <v>77</v>
      </c>
      <c r="D343" s="92" t="s">
        <v>309</v>
      </c>
      <c r="E343" s="92" t="s">
        <v>85</v>
      </c>
      <c r="F343" s="92"/>
      <c r="G343" s="97">
        <v>2200</v>
      </c>
      <c r="H343" s="32" t="e">
        <f>#REF!</f>
        <v>#REF!</v>
      </c>
      <c r="I343" s="32" t="e">
        <f>#REF!</f>
        <v>#REF!</v>
      </c>
      <c r="J343" s="32" t="e">
        <f>#REF!</f>
        <v>#REF!</v>
      </c>
      <c r="K343" s="32" t="e">
        <f>#REF!</f>
        <v>#REF!</v>
      </c>
      <c r="L343" s="32" t="e">
        <f>#REF!</f>
        <v>#REF!</v>
      </c>
      <c r="M343" s="32" t="e">
        <f>#REF!</f>
        <v>#REF!</v>
      </c>
      <c r="N343" s="32" t="e">
        <f>#REF!</f>
        <v>#REF!</v>
      </c>
      <c r="O343" s="32" t="e">
        <f>#REF!</f>
        <v>#REF!</v>
      </c>
      <c r="P343" s="32" t="e">
        <f>#REF!</f>
        <v>#REF!</v>
      </c>
      <c r="Q343" s="32" t="e">
        <f>#REF!</f>
        <v>#REF!</v>
      </c>
      <c r="R343" s="32" t="e">
        <f>#REF!</f>
        <v>#REF!</v>
      </c>
      <c r="S343" s="32" t="e">
        <f>#REF!</f>
        <v>#REF!</v>
      </c>
      <c r="T343" s="32" t="e">
        <f>#REF!</f>
        <v>#REF!</v>
      </c>
      <c r="U343" s="32" t="e">
        <f>#REF!</f>
        <v>#REF!</v>
      </c>
      <c r="V343" s="32" t="e">
        <f>#REF!</f>
        <v>#REF!</v>
      </c>
      <c r="W343" s="32" t="e">
        <f>#REF!</f>
        <v>#REF!</v>
      </c>
      <c r="X343" s="70" t="e">
        <f>#REF!</f>
        <v>#REF!</v>
      </c>
      <c r="Y343" s="59" t="e">
        <f>X343/G337*100</f>
        <v>#REF!</v>
      </c>
      <c r="Z343" s="97">
        <v>2200</v>
      </c>
    </row>
    <row r="344" spans="1:26" ht="32.25" outlineLevel="6" thickBot="1">
      <c r="A344" s="107" t="s">
        <v>76</v>
      </c>
      <c r="B344" s="18">
        <v>951</v>
      </c>
      <c r="C344" s="14" t="s">
        <v>65</v>
      </c>
      <c r="D344" s="14" t="s">
        <v>249</v>
      </c>
      <c r="E344" s="14" t="s">
        <v>5</v>
      </c>
      <c r="F344" s="14"/>
      <c r="G344" s="15">
        <f>G345</f>
        <v>100</v>
      </c>
      <c r="H344" s="25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43"/>
      <c r="X344" s="65">
        <v>48.715</v>
      </c>
      <c r="Y344" s="59" t="e">
        <f>X344/#REF!*100</f>
        <v>#REF!</v>
      </c>
      <c r="Z344" s="15">
        <f>Z345</f>
        <v>100</v>
      </c>
    </row>
    <row r="345" spans="1:26" ht="16.5" outlineLevel="6" thickBot="1">
      <c r="A345" s="8" t="s">
        <v>172</v>
      </c>
      <c r="B345" s="19">
        <v>951</v>
      </c>
      <c r="C345" s="9" t="s">
        <v>66</v>
      </c>
      <c r="D345" s="9" t="s">
        <v>249</v>
      </c>
      <c r="E345" s="9" t="s">
        <v>5</v>
      </c>
      <c r="F345" s="9"/>
      <c r="G345" s="10">
        <f>G346</f>
        <v>100</v>
      </c>
      <c r="H345" s="100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75"/>
      <c r="Y345" s="59"/>
      <c r="Z345" s="10">
        <f>Z346</f>
        <v>100</v>
      </c>
    </row>
    <row r="346" spans="1:26" ht="32.25" outlineLevel="6" thickBot="1">
      <c r="A346" s="111" t="s">
        <v>131</v>
      </c>
      <c r="B346" s="19">
        <v>951</v>
      </c>
      <c r="C346" s="9" t="s">
        <v>66</v>
      </c>
      <c r="D346" s="9" t="s">
        <v>250</v>
      </c>
      <c r="E346" s="9" t="s">
        <v>5</v>
      </c>
      <c r="F346" s="9"/>
      <c r="G346" s="10">
        <f>G347</f>
        <v>100</v>
      </c>
      <c r="H346" s="29">
        <f aca="true" t="shared" si="59" ref="H346:X349">H347</f>
        <v>0</v>
      </c>
      <c r="I346" s="29">
        <f t="shared" si="59"/>
        <v>0</v>
      </c>
      <c r="J346" s="29">
        <f t="shared" si="59"/>
        <v>0</v>
      </c>
      <c r="K346" s="29">
        <f t="shared" si="59"/>
        <v>0</v>
      </c>
      <c r="L346" s="29">
        <f t="shared" si="59"/>
        <v>0</v>
      </c>
      <c r="M346" s="29">
        <f t="shared" si="59"/>
        <v>0</v>
      </c>
      <c r="N346" s="29">
        <f t="shared" si="59"/>
        <v>0</v>
      </c>
      <c r="O346" s="29">
        <f t="shared" si="59"/>
        <v>0</v>
      </c>
      <c r="P346" s="29">
        <f t="shared" si="59"/>
        <v>0</v>
      </c>
      <c r="Q346" s="29">
        <f t="shared" si="59"/>
        <v>0</v>
      </c>
      <c r="R346" s="29">
        <f t="shared" si="59"/>
        <v>0</v>
      </c>
      <c r="S346" s="29">
        <f t="shared" si="59"/>
        <v>0</v>
      </c>
      <c r="T346" s="29">
        <f t="shared" si="59"/>
        <v>0</v>
      </c>
      <c r="U346" s="29">
        <f t="shared" si="59"/>
        <v>0</v>
      </c>
      <c r="V346" s="29">
        <f t="shared" si="59"/>
        <v>0</v>
      </c>
      <c r="W346" s="29">
        <f t="shared" si="59"/>
        <v>0</v>
      </c>
      <c r="X346" s="73">
        <f t="shared" si="59"/>
        <v>0</v>
      </c>
      <c r="Y346" s="59" t="e">
        <f>X346/#REF!*100</f>
        <v>#REF!</v>
      </c>
      <c r="Z346" s="10">
        <f>Z347</f>
        <v>100</v>
      </c>
    </row>
    <row r="347" spans="1:26" ht="32.25" outlineLevel="6" thickBot="1">
      <c r="A347" s="111" t="s">
        <v>132</v>
      </c>
      <c r="B347" s="19">
        <v>951</v>
      </c>
      <c r="C347" s="11" t="s">
        <v>66</v>
      </c>
      <c r="D347" s="11" t="s">
        <v>251</v>
      </c>
      <c r="E347" s="11" t="s">
        <v>5</v>
      </c>
      <c r="F347" s="11"/>
      <c r="G347" s="12">
        <f>G348</f>
        <v>100</v>
      </c>
      <c r="H347" s="31">
        <f t="shared" si="59"/>
        <v>0</v>
      </c>
      <c r="I347" s="31">
        <f t="shared" si="59"/>
        <v>0</v>
      </c>
      <c r="J347" s="31">
        <f t="shared" si="59"/>
        <v>0</v>
      </c>
      <c r="K347" s="31">
        <f t="shared" si="59"/>
        <v>0</v>
      </c>
      <c r="L347" s="31">
        <f t="shared" si="59"/>
        <v>0</v>
      </c>
      <c r="M347" s="31">
        <f t="shared" si="59"/>
        <v>0</v>
      </c>
      <c r="N347" s="31">
        <f t="shared" si="59"/>
        <v>0</v>
      </c>
      <c r="O347" s="31">
        <f t="shared" si="59"/>
        <v>0</v>
      </c>
      <c r="P347" s="31">
        <f t="shared" si="59"/>
        <v>0</v>
      </c>
      <c r="Q347" s="31">
        <f t="shared" si="59"/>
        <v>0</v>
      </c>
      <c r="R347" s="31">
        <f t="shared" si="59"/>
        <v>0</v>
      </c>
      <c r="S347" s="31">
        <f t="shared" si="59"/>
        <v>0</v>
      </c>
      <c r="T347" s="31">
        <f t="shared" si="59"/>
        <v>0</v>
      </c>
      <c r="U347" s="31">
        <f t="shared" si="59"/>
        <v>0</v>
      </c>
      <c r="V347" s="31">
        <f t="shared" si="59"/>
        <v>0</v>
      </c>
      <c r="W347" s="31">
        <f t="shared" si="59"/>
        <v>0</v>
      </c>
      <c r="X347" s="66">
        <f t="shared" si="59"/>
        <v>0</v>
      </c>
      <c r="Y347" s="59" t="e">
        <f>X347/#REF!*100</f>
        <v>#REF!</v>
      </c>
      <c r="Z347" s="12">
        <f>Z348</f>
        <v>100</v>
      </c>
    </row>
    <row r="348" spans="1:26" ht="32.25" outlineLevel="6" thickBot="1">
      <c r="A348" s="93" t="s">
        <v>173</v>
      </c>
      <c r="B348" s="89">
        <v>951</v>
      </c>
      <c r="C348" s="90" t="s">
        <v>66</v>
      </c>
      <c r="D348" s="90" t="s">
        <v>310</v>
      </c>
      <c r="E348" s="90" t="s">
        <v>5</v>
      </c>
      <c r="F348" s="90"/>
      <c r="G348" s="16">
        <f>G349</f>
        <v>100</v>
      </c>
      <c r="H348" s="32">
        <f t="shared" si="59"/>
        <v>0</v>
      </c>
      <c r="I348" s="32">
        <f t="shared" si="59"/>
        <v>0</v>
      </c>
      <c r="J348" s="32">
        <f t="shared" si="59"/>
        <v>0</v>
      </c>
      <c r="K348" s="32">
        <f t="shared" si="59"/>
        <v>0</v>
      </c>
      <c r="L348" s="32">
        <f t="shared" si="59"/>
        <v>0</v>
      </c>
      <c r="M348" s="32">
        <f t="shared" si="59"/>
        <v>0</v>
      </c>
      <c r="N348" s="32">
        <f t="shared" si="59"/>
        <v>0</v>
      </c>
      <c r="O348" s="32">
        <f t="shared" si="59"/>
        <v>0</v>
      </c>
      <c r="P348" s="32">
        <f t="shared" si="59"/>
        <v>0</v>
      </c>
      <c r="Q348" s="32">
        <f t="shared" si="59"/>
        <v>0</v>
      </c>
      <c r="R348" s="32">
        <f t="shared" si="59"/>
        <v>0</v>
      </c>
      <c r="S348" s="32">
        <f t="shared" si="59"/>
        <v>0</v>
      </c>
      <c r="T348" s="32">
        <f t="shared" si="59"/>
        <v>0</v>
      </c>
      <c r="U348" s="32">
        <f t="shared" si="59"/>
        <v>0</v>
      </c>
      <c r="V348" s="32">
        <f t="shared" si="59"/>
        <v>0</v>
      </c>
      <c r="W348" s="32">
        <f t="shared" si="59"/>
        <v>0</v>
      </c>
      <c r="X348" s="67">
        <f t="shared" si="59"/>
        <v>0</v>
      </c>
      <c r="Y348" s="59" t="e">
        <f>X348/#REF!*100</f>
        <v>#REF!</v>
      </c>
      <c r="Z348" s="16">
        <f>Z349</f>
        <v>100</v>
      </c>
    </row>
    <row r="349" spans="1:26" ht="16.5" outlineLevel="6" thickBot="1">
      <c r="A349" s="5" t="s">
        <v>124</v>
      </c>
      <c r="B349" s="21">
        <v>951</v>
      </c>
      <c r="C349" s="6" t="s">
        <v>66</v>
      </c>
      <c r="D349" s="6" t="s">
        <v>310</v>
      </c>
      <c r="E349" s="6" t="s">
        <v>214</v>
      </c>
      <c r="F349" s="6"/>
      <c r="G349" s="7">
        <v>100</v>
      </c>
      <c r="H349" s="34">
        <f t="shared" si="59"/>
        <v>0</v>
      </c>
      <c r="I349" s="34">
        <f t="shared" si="59"/>
        <v>0</v>
      </c>
      <c r="J349" s="34">
        <f t="shared" si="59"/>
        <v>0</v>
      </c>
      <c r="K349" s="34">
        <f t="shared" si="59"/>
        <v>0</v>
      </c>
      <c r="L349" s="34">
        <f t="shared" si="59"/>
        <v>0</v>
      </c>
      <c r="M349" s="34">
        <f t="shared" si="59"/>
        <v>0</v>
      </c>
      <c r="N349" s="34">
        <f t="shared" si="59"/>
        <v>0</v>
      </c>
      <c r="O349" s="34">
        <f t="shared" si="59"/>
        <v>0</v>
      </c>
      <c r="P349" s="34">
        <f t="shared" si="59"/>
        <v>0</v>
      </c>
      <c r="Q349" s="34">
        <f t="shared" si="59"/>
        <v>0</v>
      </c>
      <c r="R349" s="34">
        <f t="shared" si="59"/>
        <v>0</v>
      </c>
      <c r="S349" s="34">
        <f t="shared" si="59"/>
        <v>0</v>
      </c>
      <c r="T349" s="34">
        <f t="shared" si="59"/>
        <v>0</v>
      </c>
      <c r="U349" s="34">
        <f t="shared" si="59"/>
        <v>0</v>
      </c>
      <c r="V349" s="34">
        <f t="shared" si="59"/>
        <v>0</v>
      </c>
      <c r="W349" s="34">
        <f t="shared" si="59"/>
        <v>0</v>
      </c>
      <c r="X349" s="68">
        <f t="shared" si="59"/>
        <v>0</v>
      </c>
      <c r="Y349" s="59" t="e">
        <f>X349/#REF!*100</f>
        <v>#REF!</v>
      </c>
      <c r="Z349" s="7">
        <v>100</v>
      </c>
    </row>
    <row r="350" spans="1:26" ht="63.75" outlineLevel="6" thickBot="1">
      <c r="A350" s="107" t="s">
        <v>71</v>
      </c>
      <c r="B350" s="18">
        <v>951</v>
      </c>
      <c r="C350" s="14" t="s">
        <v>72</v>
      </c>
      <c r="D350" s="14" t="s">
        <v>249</v>
      </c>
      <c r="E350" s="14" t="s">
        <v>5</v>
      </c>
      <c r="F350" s="14"/>
      <c r="G350" s="140">
        <f aca="true" t="shared" si="60" ref="G350:G355">G351</f>
        <v>21892</v>
      </c>
      <c r="H350" s="2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43"/>
      <c r="X350" s="65">
        <v>0</v>
      </c>
      <c r="Y350" s="59">
        <f>X350/G344*100</f>
        <v>0</v>
      </c>
      <c r="Z350" s="140">
        <f aca="true" t="shared" si="61" ref="Z350:Z355">Z351</f>
        <v>17900</v>
      </c>
    </row>
    <row r="351" spans="1:26" ht="48" outlineLevel="6" thickBot="1">
      <c r="A351" s="111" t="s">
        <v>74</v>
      </c>
      <c r="B351" s="19">
        <v>951</v>
      </c>
      <c r="C351" s="9" t="s">
        <v>73</v>
      </c>
      <c r="D351" s="9" t="s">
        <v>249</v>
      </c>
      <c r="E351" s="9" t="s">
        <v>5</v>
      </c>
      <c r="F351" s="9"/>
      <c r="G351" s="141">
        <f t="shared" si="60"/>
        <v>21892</v>
      </c>
      <c r="H351" s="29" t="e">
        <f aca="true" t="shared" si="62" ref="H351:X353">H352</f>
        <v>#REF!</v>
      </c>
      <c r="I351" s="29" t="e">
        <f t="shared" si="62"/>
        <v>#REF!</v>
      </c>
      <c r="J351" s="29" t="e">
        <f t="shared" si="62"/>
        <v>#REF!</v>
      </c>
      <c r="K351" s="29" t="e">
        <f t="shared" si="62"/>
        <v>#REF!</v>
      </c>
      <c r="L351" s="29" t="e">
        <f t="shared" si="62"/>
        <v>#REF!</v>
      </c>
      <c r="M351" s="29" t="e">
        <f t="shared" si="62"/>
        <v>#REF!</v>
      </c>
      <c r="N351" s="29" t="e">
        <f t="shared" si="62"/>
        <v>#REF!</v>
      </c>
      <c r="O351" s="29" t="e">
        <f t="shared" si="62"/>
        <v>#REF!</v>
      </c>
      <c r="P351" s="29" t="e">
        <f t="shared" si="62"/>
        <v>#REF!</v>
      </c>
      <c r="Q351" s="29" t="e">
        <f t="shared" si="62"/>
        <v>#REF!</v>
      </c>
      <c r="R351" s="29" t="e">
        <f t="shared" si="62"/>
        <v>#REF!</v>
      </c>
      <c r="S351" s="29" t="e">
        <f t="shared" si="62"/>
        <v>#REF!</v>
      </c>
      <c r="T351" s="29" t="e">
        <f t="shared" si="62"/>
        <v>#REF!</v>
      </c>
      <c r="U351" s="29" t="e">
        <f t="shared" si="62"/>
        <v>#REF!</v>
      </c>
      <c r="V351" s="29" t="e">
        <f t="shared" si="62"/>
        <v>#REF!</v>
      </c>
      <c r="W351" s="29" t="e">
        <f t="shared" si="62"/>
        <v>#REF!</v>
      </c>
      <c r="X351" s="73" t="e">
        <f t="shared" si="62"/>
        <v>#REF!</v>
      </c>
      <c r="Y351" s="59" t="e">
        <f>X351/G345*100</f>
        <v>#REF!</v>
      </c>
      <c r="Z351" s="141">
        <f t="shared" si="61"/>
        <v>17900</v>
      </c>
    </row>
    <row r="352" spans="1:26" ht="32.25" outlineLevel="6" thickBot="1">
      <c r="A352" s="111" t="s">
        <v>131</v>
      </c>
      <c r="B352" s="19">
        <v>951</v>
      </c>
      <c r="C352" s="9" t="s">
        <v>73</v>
      </c>
      <c r="D352" s="9" t="s">
        <v>250</v>
      </c>
      <c r="E352" s="9" t="s">
        <v>5</v>
      </c>
      <c r="F352" s="9"/>
      <c r="G352" s="141">
        <f t="shared" si="60"/>
        <v>21892</v>
      </c>
      <c r="H352" s="31" t="e">
        <f t="shared" si="62"/>
        <v>#REF!</v>
      </c>
      <c r="I352" s="31" t="e">
        <f t="shared" si="62"/>
        <v>#REF!</v>
      </c>
      <c r="J352" s="31" t="e">
        <f t="shared" si="62"/>
        <v>#REF!</v>
      </c>
      <c r="K352" s="31" t="e">
        <f t="shared" si="62"/>
        <v>#REF!</v>
      </c>
      <c r="L352" s="31" t="e">
        <f t="shared" si="62"/>
        <v>#REF!</v>
      </c>
      <c r="M352" s="31" t="e">
        <f t="shared" si="62"/>
        <v>#REF!</v>
      </c>
      <c r="N352" s="31" t="e">
        <f t="shared" si="62"/>
        <v>#REF!</v>
      </c>
      <c r="O352" s="31" t="e">
        <f t="shared" si="62"/>
        <v>#REF!</v>
      </c>
      <c r="P352" s="31" t="e">
        <f t="shared" si="62"/>
        <v>#REF!</v>
      </c>
      <c r="Q352" s="31" t="e">
        <f t="shared" si="62"/>
        <v>#REF!</v>
      </c>
      <c r="R352" s="31" t="e">
        <f t="shared" si="62"/>
        <v>#REF!</v>
      </c>
      <c r="S352" s="31" t="e">
        <f t="shared" si="62"/>
        <v>#REF!</v>
      </c>
      <c r="T352" s="31" t="e">
        <f t="shared" si="62"/>
        <v>#REF!</v>
      </c>
      <c r="U352" s="31" t="e">
        <f t="shared" si="62"/>
        <v>#REF!</v>
      </c>
      <c r="V352" s="31" t="e">
        <f t="shared" si="62"/>
        <v>#REF!</v>
      </c>
      <c r="W352" s="31" t="e">
        <f t="shared" si="62"/>
        <v>#REF!</v>
      </c>
      <c r="X352" s="66" t="e">
        <f t="shared" si="62"/>
        <v>#REF!</v>
      </c>
      <c r="Y352" s="59" t="e">
        <f>X352/G346*100</f>
        <v>#REF!</v>
      </c>
      <c r="Z352" s="141">
        <f t="shared" si="61"/>
        <v>17900</v>
      </c>
    </row>
    <row r="353" spans="1:26" ht="32.25" outlineLevel="6" thickBot="1">
      <c r="A353" s="111" t="s">
        <v>132</v>
      </c>
      <c r="B353" s="19">
        <v>951</v>
      </c>
      <c r="C353" s="11" t="s">
        <v>73</v>
      </c>
      <c r="D353" s="11" t="s">
        <v>251</v>
      </c>
      <c r="E353" s="11" t="s">
        <v>5</v>
      </c>
      <c r="F353" s="11"/>
      <c r="G353" s="144">
        <f>G354+G357</f>
        <v>21892</v>
      </c>
      <c r="H353" s="32" t="e">
        <f t="shared" si="62"/>
        <v>#REF!</v>
      </c>
      <c r="I353" s="32" t="e">
        <f t="shared" si="62"/>
        <v>#REF!</v>
      </c>
      <c r="J353" s="32" t="e">
        <f t="shared" si="62"/>
        <v>#REF!</v>
      </c>
      <c r="K353" s="32" t="e">
        <f t="shared" si="62"/>
        <v>#REF!</v>
      </c>
      <c r="L353" s="32" t="e">
        <f t="shared" si="62"/>
        <v>#REF!</v>
      </c>
      <c r="M353" s="32" t="e">
        <f t="shared" si="62"/>
        <v>#REF!</v>
      </c>
      <c r="N353" s="32" t="e">
        <f t="shared" si="62"/>
        <v>#REF!</v>
      </c>
      <c r="O353" s="32" t="e">
        <f t="shared" si="62"/>
        <v>#REF!</v>
      </c>
      <c r="P353" s="32" t="e">
        <f t="shared" si="62"/>
        <v>#REF!</v>
      </c>
      <c r="Q353" s="32" t="e">
        <f t="shared" si="62"/>
        <v>#REF!</v>
      </c>
      <c r="R353" s="32" t="e">
        <f t="shared" si="62"/>
        <v>#REF!</v>
      </c>
      <c r="S353" s="32" t="e">
        <f t="shared" si="62"/>
        <v>#REF!</v>
      </c>
      <c r="T353" s="32" t="e">
        <f t="shared" si="62"/>
        <v>#REF!</v>
      </c>
      <c r="U353" s="32" t="e">
        <f t="shared" si="62"/>
        <v>#REF!</v>
      </c>
      <c r="V353" s="32" t="e">
        <f t="shared" si="62"/>
        <v>#REF!</v>
      </c>
      <c r="W353" s="32" t="e">
        <f t="shared" si="62"/>
        <v>#REF!</v>
      </c>
      <c r="X353" s="67" t="e">
        <f t="shared" si="62"/>
        <v>#REF!</v>
      </c>
      <c r="Y353" s="59" t="e">
        <f>X353/G347*100</f>
        <v>#REF!</v>
      </c>
      <c r="Z353" s="144">
        <f>Z354+Z357</f>
        <v>17900</v>
      </c>
    </row>
    <row r="354" spans="1:26" ht="48" outlineLevel="6" thickBot="1">
      <c r="A354" s="5" t="s">
        <v>174</v>
      </c>
      <c r="B354" s="21">
        <v>951</v>
      </c>
      <c r="C354" s="6" t="s">
        <v>73</v>
      </c>
      <c r="D354" s="6" t="s">
        <v>311</v>
      </c>
      <c r="E354" s="6" t="s">
        <v>5</v>
      </c>
      <c r="F354" s="6"/>
      <c r="G354" s="146">
        <f t="shared" si="60"/>
        <v>4078.371</v>
      </c>
      <c r="H354" s="34" t="e">
        <f>#REF!</f>
        <v>#REF!</v>
      </c>
      <c r="I354" s="34" t="e">
        <f>#REF!</f>
        <v>#REF!</v>
      </c>
      <c r="J354" s="34" t="e">
        <f>#REF!</f>
        <v>#REF!</v>
      </c>
      <c r="K354" s="34" t="e">
        <f>#REF!</f>
        <v>#REF!</v>
      </c>
      <c r="L354" s="34" t="e">
        <f>#REF!</f>
        <v>#REF!</v>
      </c>
      <c r="M354" s="34" t="e">
        <f>#REF!</f>
        <v>#REF!</v>
      </c>
      <c r="N354" s="34" t="e">
        <f>#REF!</f>
        <v>#REF!</v>
      </c>
      <c r="O354" s="34" t="e">
        <f>#REF!</f>
        <v>#REF!</v>
      </c>
      <c r="P354" s="34" t="e">
        <f>#REF!</f>
        <v>#REF!</v>
      </c>
      <c r="Q354" s="34" t="e">
        <f>#REF!</f>
        <v>#REF!</v>
      </c>
      <c r="R354" s="34" t="e">
        <f>#REF!</f>
        <v>#REF!</v>
      </c>
      <c r="S354" s="34" t="e">
        <f>#REF!</f>
        <v>#REF!</v>
      </c>
      <c r="T354" s="34" t="e">
        <f>#REF!</f>
        <v>#REF!</v>
      </c>
      <c r="U354" s="34" t="e">
        <f>#REF!</f>
        <v>#REF!</v>
      </c>
      <c r="V354" s="34" t="e">
        <f>#REF!</f>
        <v>#REF!</v>
      </c>
      <c r="W354" s="34" t="e">
        <f>#REF!</f>
        <v>#REF!</v>
      </c>
      <c r="X354" s="68" t="e">
        <f>#REF!</f>
        <v>#REF!</v>
      </c>
      <c r="Y354" s="59" t="e">
        <f>X354/G348*100</f>
        <v>#REF!</v>
      </c>
      <c r="Z354" s="146">
        <f t="shared" si="61"/>
        <v>86.371</v>
      </c>
    </row>
    <row r="355" spans="1:26" ht="16.5" outlineLevel="6" thickBot="1">
      <c r="A355" s="5" t="s">
        <v>127</v>
      </c>
      <c r="B355" s="21">
        <v>951</v>
      </c>
      <c r="C355" s="6" t="s">
        <v>73</v>
      </c>
      <c r="D355" s="6" t="s">
        <v>311</v>
      </c>
      <c r="E355" s="6" t="s">
        <v>125</v>
      </c>
      <c r="F355" s="6"/>
      <c r="G355" s="146">
        <f t="shared" si="60"/>
        <v>4078.371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46">
        <f t="shared" si="61"/>
        <v>86.371</v>
      </c>
    </row>
    <row r="356" spans="1:26" ht="16.5" outlineLevel="6" thickBot="1">
      <c r="A356" s="87" t="s">
        <v>128</v>
      </c>
      <c r="B356" s="91">
        <v>951</v>
      </c>
      <c r="C356" s="92" t="s">
        <v>73</v>
      </c>
      <c r="D356" s="92" t="s">
        <v>311</v>
      </c>
      <c r="E356" s="92" t="s">
        <v>126</v>
      </c>
      <c r="F356" s="92"/>
      <c r="G356" s="142">
        <v>4078.371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42">
        <v>86.371</v>
      </c>
    </row>
    <row r="357" spans="1:26" ht="48" outlineLevel="6" thickBot="1">
      <c r="A357" s="5" t="s">
        <v>394</v>
      </c>
      <c r="B357" s="21">
        <v>951</v>
      </c>
      <c r="C357" s="6" t="s">
        <v>73</v>
      </c>
      <c r="D357" s="6" t="s">
        <v>386</v>
      </c>
      <c r="E357" s="6" t="s">
        <v>5</v>
      </c>
      <c r="F357" s="6"/>
      <c r="G357" s="146">
        <f>G358</f>
        <v>17813.629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46">
        <f>Z358</f>
        <v>17813.629</v>
      </c>
    </row>
    <row r="358" spans="1:26" ht="16.5" outlineLevel="6" thickBot="1">
      <c r="A358" s="5" t="s">
        <v>127</v>
      </c>
      <c r="B358" s="21">
        <v>951</v>
      </c>
      <c r="C358" s="6" t="s">
        <v>73</v>
      </c>
      <c r="D358" s="6" t="s">
        <v>386</v>
      </c>
      <c r="E358" s="6" t="s">
        <v>125</v>
      </c>
      <c r="F358" s="6"/>
      <c r="G358" s="146">
        <f>G359</f>
        <v>17813.629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146">
        <f>Z359</f>
        <v>17813.629</v>
      </c>
    </row>
    <row r="359" spans="1:26" ht="16.5" outlineLevel="6" thickBot="1">
      <c r="A359" s="87" t="s">
        <v>128</v>
      </c>
      <c r="B359" s="91">
        <v>951</v>
      </c>
      <c r="C359" s="92" t="s">
        <v>73</v>
      </c>
      <c r="D359" s="92" t="s">
        <v>386</v>
      </c>
      <c r="E359" s="92" t="s">
        <v>126</v>
      </c>
      <c r="F359" s="92"/>
      <c r="G359" s="142">
        <v>17813.629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142">
        <v>17813.629</v>
      </c>
    </row>
    <row r="360" spans="1:26" ht="16.5" outlineLevel="6" thickBot="1">
      <c r="A360" s="51"/>
      <c r="B360" s="52"/>
      <c r="C360" s="52"/>
      <c r="D360" s="52"/>
      <c r="E360" s="52"/>
      <c r="F360" s="52"/>
      <c r="G360" s="53"/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53"/>
    </row>
    <row r="361" spans="1:26" ht="43.5" outlineLevel="6" thickBot="1">
      <c r="A361" s="102" t="s">
        <v>63</v>
      </c>
      <c r="B361" s="103" t="s">
        <v>62</v>
      </c>
      <c r="C361" s="103" t="s">
        <v>61</v>
      </c>
      <c r="D361" s="103" t="s">
        <v>249</v>
      </c>
      <c r="E361" s="103" t="s">
        <v>5</v>
      </c>
      <c r="F361" s="104"/>
      <c r="G361" s="163">
        <f>G362+G456</f>
        <v>531865.25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  <c r="Z361" s="163">
        <f>Z362+Z456</f>
        <v>541465.45</v>
      </c>
    </row>
    <row r="362" spans="1:26" ht="19.5" outlineLevel="6" thickBot="1">
      <c r="A362" s="107" t="s">
        <v>47</v>
      </c>
      <c r="B362" s="18">
        <v>953</v>
      </c>
      <c r="C362" s="14" t="s">
        <v>46</v>
      </c>
      <c r="D362" s="14" t="s">
        <v>249</v>
      </c>
      <c r="E362" s="14" t="s">
        <v>5</v>
      </c>
      <c r="F362" s="14"/>
      <c r="G362" s="164">
        <f>G363+G387+G418+G429+G438</f>
        <v>526768.25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  <c r="Z362" s="164">
        <f>Z363+Z387+Z418+Z429+Z438</f>
        <v>536368.45</v>
      </c>
    </row>
    <row r="363" spans="1:26" ht="19.5" outlineLevel="6" thickBot="1">
      <c r="A363" s="107" t="s">
        <v>129</v>
      </c>
      <c r="B363" s="18">
        <v>953</v>
      </c>
      <c r="C363" s="14" t="s">
        <v>18</v>
      </c>
      <c r="D363" s="14" t="s">
        <v>249</v>
      </c>
      <c r="E363" s="14" t="s">
        <v>5</v>
      </c>
      <c r="F363" s="14"/>
      <c r="G363" s="164">
        <f>G368+G364</f>
        <v>113671.7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  <c r="Z363" s="164">
        <f>Z368+Z364</f>
        <v>113671.7</v>
      </c>
    </row>
    <row r="364" spans="1:26" ht="32.25" outlineLevel="6" thickBot="1">
      <c r="A364" s="111" t="s">
        <v>131</v>
      </c>
      <c r="B364" s="19">
        <v>953</v>
      </c>
      <c r="C364" s="9" t="s">
        <v>18</v>
      </c>
      <c r="D364" s="9" t="s">
        <v>250</v>
      </c>
      <c r="E364" s="9" t="s">
        <v>5</v>
      </c>
      <c r="F364" s="9"/>
      <c r="G364" s="156">
        <f>G365</f>
        <v>0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  <c r="Z364" s="156">
        <f>Z365</f>
        <v>0</v>
      </c>
    </row>
    <row r="365" spans="1:26" ht="18.75" customHeight="1" outlineLevel="6" thickBot="1">
      <c r="A365" s="111" t="s">
        <v>132</v>
      </c>
      <c r="B365" s="19">
        <v>953</v>
      </c>
      <c r="C365" s="9" t="s">
        <v>18</v>
      </c>
      <c r="D365" s="9" t="s">
        <v>251</v>
      </c>
      <c r="E365" s="9" t="s">
        <v>5</v>
      </c>
      <c r="F365" s="9"/>
      <c r="G365" s="156">
        <f>G366</f>
        <v>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  <c r="Z365" s="156">
        <f>Z366</f>
        <v>0</v>
      </c>
    </row>
    <row r="366" spans="1:26" ht="32.25" outlineLevel="6" thickBot="1">
      <c r="A366" s="93" t="s">
        <v>373</v>
      </c>
      <c r="B366" s="89">
        <v>953</v>
      </c>
      <c r="C366" s="90" t="s">
        <v>18</v>
      </c>
      <c r="D366" s="90" t="s">
        <v>390</v>
      </c>
      <c r="E366" s="90" t="s">
        <v>5</v>
      </c>
      <c r="F366" s="90"/>
      <c r="G366" s="158">
        <f>G367</f>
        <v>0</v>
      </c>
      <c r="H366" s="2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43"/>
      <c r="X366" s="74"/>
      <c r="Y366" s="59">
        <v>0</v>
      </c>
      <c r="Z366" s="158">
        <f>Z367</f>
        <v>0</v>
      </c>
    </row>
    <row r="367" spans="1:26" ht="16.5" outlineLevel="6" thickBot="1">
      <c r="A367" s="5" t="s">
        <v>83</v>
      </c>
      <c r="B367" s="21">
        <v>953</v>
      </c>
      <c r="C367" s="6" t="s">
        <v>18</v>
      </c>
      <c r="D367" s="6" t="s">
        <v>390</v>
      </c>
      <c r="E367" s="6" t="s">
        <v>84</v>
      </c>
      <c r="F367" s="6"/>
      <c r="G367" s="159">
        <v>0</v>
      </c>
      <c r="H367" s="28" t="e">
        <f>H368+#REF!</f>
        <v>#REF!</v>
      </c>
      <c r="I367" s="28" t="e">
        <f>I368+#REF!</f>
        <v>#REF!</v>
      </c>
      <c r="J367" s="28" t="e">
        <f>J368+#REF!</f>
        <v>#REF!</v>
      </c>
      <c r="K367" s="28" t="e">
        <f>K368+#REF!</f>
        <v>#REF!</v>
      </c>
      <c r="L367" s="28" t="e">
        <f>L368+#REF!</f>
        <v>#REF!</v>
      </c>
      <c r="M367" s="28" t="e">
        <f>M368+#REF!</f>
        <v>#REF!</v>
      </c>
      <c r="N367" s="28" t="e">
        <f>N368+#REF!</f>
        <v>#REF!</v>
      </c>
      <c r="O367" s="28" t="e">
        <f>O368+#REF!</f>
        <v>#REF!</v>
      </c>
      <c r="P367" s="28" t="e">
        <f>P368+#REF!</f>
        <v>#REF!</v>
      </c>
      <c r="Q367" s="28" t="e">
        <f>Q368+#REF!</f>
        <v>#REF!</v>
      </c>
      <c r="R367" s="28" t="e">
        <f>R368+#REF!</f>
        <v>#REF!</v>
      </c>
      <c r="S367" s="28" t="e">
        <f>S368+#REF!</f>
        <v>#REF!</v>
      </c>
      <c r="T367" s="28" t="e">
        <f>T368+#REF!</f>
        <v>#REF!</v>
      </c>
      <c r="U367" s="28" t="e">
        <f>U368+#REF!</f>
        <v>#REF!</v>
      </c>
      <c r="V367" s="28" t="e">
        <f>V368+#REF!</f>
        <v>#REF!</v>
      </c>
      <c r="W367" s="28" t="e">
        <f>W368+#REF!</f>
        <v>#REF!</v>
      </c>
      <c r="X367" s="60" t="e">
        <f>X368+#REF!</f>
        <v>#REF!</v>
      </c>
      <c r="Y367" s="59" t="e">
        <f>X367/G361*100</f>
        <v>#REF!</v>
      </c>
      <c r="Z367" s="159">
        <v>0</v>
      </c>
    </row>
    <row r="368" spans="1:26" ht="19.5" outlineLevel="6" thickBot="1">
      <c r="A368" s="80" t="s">
        <v>228</v>
      </c>
      <c r="B368" s="19">
        <v>953</v>
      </c>
      <c r="C368" s="9" t="s">
        <v>18</v>
      </c>
      <c r="D368" s="9" t="s">
        <v>312</v>
      </c>
      <c r="E368" s="9" t="s">
        <v>5</v>
      </c>
      <c r="F368" s="9"/>
      <c r="G368" s="156">
        <f>G369+G379+G383</f>
        <v>113671.7</v>
      </c>
      <c r="H368" s="29" t="e">
        <f>H374+H379+#REF!+H453</f>
        <v>#REF!</v>
      </c>
      <c r="I368" s="29" t="e">
        <f>I374+I379+#REF!+I453</f>
        <v>#REF!</v>
      </c>
      <c r="J368" s="29" t="e">
        <f>J374+J379+#REF!+J453</f>
        <v>#REF!</v>
      </c>
      <c r="K368" s="29" t="e">
        <f>K374+K379+#REF!+K453</f>
        <v>#REF!</v>
      </c>
      <c r="L368" s="29" t="e">
        <f>L374+L379+#REF!+L453</f>
        <v>#REF!</v>
      </c>
      <c r="M368" s="29" t="e">
        <f>M374+M379+#REF!+M453</f>
        <v>#REF!</v>
      </c>
      <c r="N368" s="29" t="e">
        <f>N374+N379+#REF!+N453</f>
        <v>#REF!</v>
      </c>
      <c r="O368" s="29" t="e">
        <f>O374+O379+#REF!+O453</f>
        <v>#REF!</v>
      </c>
      <c r="P368" s="29" t="e">
        <f>P374+P379+#REF!+P453</f>
        <v>#REF!</v>
      </c>
      <c r="Q368" s="29" t="e">
        <f>Q374+Q379+#REF!+Q453</f>
        <v>#REF!</v>
      </c>
      <c r="R368" s="29" t="e">
        <f>R374+R379+#REF!+R453</f>
        <v>#REF!</v>
      </c>
      <c r="S368" s="29" t="e">
        <f>S374+S379+#REF!+S453</f>
        <v>#REF!</v>
      </c>
      <c r="T368" s="29" t="e">
        <f>T374+T379+#REF!+T453</f>
        <v>#REF!</v>
      </c>
      <c r="U368" s="29" t="e">
        <f>U374+U379+#REF!+U453</f>
        <v>#REF!</v>
      </c>
      <c r="V368" s="29" t="e">
        <f>V374+V379+#REF!+V453</f>
        <v>#REF!</v>
      </c>
      <c r="W368" s="29" t="e">
        <f>W374+W379+#REF!+W453</f>
        <v>#REF!</v>
      </c>
      <c r="X368" s="29" t="e">
        <f>X374+X379+#REF!+X453</f>
        <v>#REF!</v>
      </c>
      <c r="Y368" s="59" t="e">
        <f>X368/G362*100</f>
        <v>#REF!</v>
      </c>
      <c r="Z368" s="156">
        <f>Z369+Z379+Z383</f>
        <v>113671.7</v>
      </c>
    </row>
    <row r="369" spans="1:26" ht="19.5" outlineLevel="6" thickBot="1">
      <c r="A369" s="80" t="s">
        <v>175</v>
      </c>
      <c r="B369" s="19">
        <v>953</v>
      </c>
      <c r="C369" s="11" t="s">
        <v>18</v>
      </c>
      <c r="D369" s="11" t="s">
        <v>313</v>
      </c>
      <c r="E369" s="11" t="s">
        <v>5</v>
      </c>
      <c r="F369" s="11"/>
      <c r="G369" s="157">
        <f>G370+G373+G376</f>
        <v>113671.7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42"/>
      <c r="Y369" s="59"/>
      <c r="Z369" s="157">
        <f>Z370+Z373+Z376</f>
        <v>113671.7</v>
      </c>
    </row>
    <row r="370" spans="1:26" ht="32.25" outlineLevel="6" thickBot="1">
      <c r="A370" s="93" t="s">
        <v>153</v>
      </c>
      <c r="B370" s="89">
        <v>953</v>
      </c>
      <c r="C370" s="90" t="s">
        <v>18</v>
      </c>
      <c r="D370" s="90" t="s">
        <v>314</v>
      </c>
      <c r="E370" s="90" t="s">
        <v>5</v>
      </c>
      <c r="F370" s="90"/>
      <c r="G370" s="158">
        <f>G371</f>
        <v>41098.7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42"/>
      <c r="Y370" s="59"/>
      <c r="Z370" s="158">
        <f>Z371</f>
        <v>41098.7</v>
      </c>
    </row>
    <row r="371" spans="1:26" ht="19.5" outlineLevel="6" thickBot="1">
      <c r="A371" s="5" t="s">
        <v>116</v>
      </c>
      <c r="B371" s="21">
        <v>953</v>
      </c>
      <c r="C371" s="6" t="s">
        <v>18</v>
      </c>
      <c r="D371" s="6" t="s">
        <v>314</v>
      </c>
      <c r="E371" s="6" t="s">
        <v>115</v>
      </c>
      <c r="F371" s="6"/>
      <c r="G371" s="159">
        <f>G372</f>
        <v>41098.7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42"/>
      <c r="Y371" s="59"/>
      <c r="Z371" s="159">
        <f>Z372</f>
        <v>41098.7</v>
      </c>
    </row>
    <row r="372" spans="1:26" ht="48" outlineLevel="6" thickBot="1">
      <c r="A372" s="98" t="s">
        <v>198</v>
      </c>
      <c r="B372" s="91">
        <v>953</v>
      </c>
      <c r="C372" s="92" t="s">
        <v>18</v>
      </c>
      <c r="D372" s="92" t="s">
        <v>314</v>
      </c>
      <c r="E372" s="92" t="s">
        <v>85</v>
      </c>
      <c r="F372" s="92"/>
      <c r="G372" s="160">
        <v>41098.7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42"/>
      <c r="Y372" s="59"/>
      <c r="Z372" s="160">
        <v>41098.7</v>
      </c>
    </row>
    <row r="373" spans="1:26" ht="63.75" outlineLevel="6" thickBot="1">
      <c r="A373" s="113" t="s">
        <v>176</v>
      </c>
      <c r="B373" s="89">
        <v>953</v>
      </c>
      <c r="C373" s="90" t="s">
        <v>18</v>
      </c>
      <c r="D373" s="90" t="s">
        <v>315</v>
      </c>
      <c r="E373" s="90" t="s">
        <v>5</v>
      </c>
      <c r="F373" s="90"/>
      <c r="G373" s="158">
        <f>G374</f>
        <v>72573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42"/>
      <c r="Y373" s="59"/>
      <c r="Z373" s="158">
        <f>Z374</f>
        <v>72573</v>
      </c>
    </row>
    <row r="374" spans="1:26" ht="16.5" outlineLevel="6" thickBot="1">
      <c r="A374" s="5" t="s">
        <v>116</v>
      </c>
      <c r="B374" s="21">
        <v>953</v>
      </c>
      <c r="C374" s="6" t="s">
        <v>18</v>
      </c>
      <c r="D374" s="6" t="s">
        <v>315</v>
      </c>
      <c r="E374" s="6" t="s">
        <v>115</v>
      </c>
      <c r="F374" s="6"/>
      <c r="G374" s="159">
        <f>G375</f>
        <v>72573</v>
      </c>
      <c r="H374" s="32">
        <f aca="true" t="shared" si="63" ref="H374:X374">H375</f>
        <v>0</v>
      </c>
      <c r="I374" s="32">
        <f t="shared" si="63"/>
        <v>0</v>
      </c>
      <c r="J374" s="32">
        <f t="shared" si="63"/>
        <v>0</v>
      </c>
      <c r="K374" s="32">
        <f t="shared" si="63"/>
        <v>0</v>
      </c>
      <c r="L374" s="32">
        <f t="shared" si="63"/>
        <v>0</v>
      </c>
      <c r="M374" s="32">
        <f t="shared" si="63"/>
        <v>0</v>
      </c>
      <c r="N374" s="32">
        <f t="shared" si="63"/>
        <v>0</v>
      </c>
      <c r="O374" s="32">
        <f t="shared" si="63"/>
        <v>0</v>
      </c>
      <c r="P374" s="32">
        <f t="shared" si="63"/>
        <v>0</v>
      </c>
      <c r="Q374" s="32">
        <f t="shared" si="63"/>
        <v>0</v>
      </c>
      <c r="R374" s="32">
        <f t="shared" si="63"/>
        <v>0</v>
      </c>
      <c r="S374" s="32">
        <f t="shared" si="63"/>
        <v>0</v>
      </c>
      <c r="T374" s="32">
        <f t="shared" si="63"/>
        <v>0</v>
      </c>
      <c r="U374" s="32">
        <f t="shared" si="63"/>
        <v>0</v>
      </c>
      <c r="V374" s="32">
        <f t="shared" si="63"/>
        <v>0</v>
      </c>
      <c r="W374" s="32">
        <f t="shared" si="63"/>
        <v>0</v>
      </c>
      <c r="X374" s="67">
        <f t="shared" si="63"/>
        <v>34477.81647</v>
      </c>
      <c r="Y374" s="59">
        <f>X374/G368*100</f>
        <v>30.331046751302214</v>
      </c>
      <c r="Z374" s="159">
        <f>Z375</f>
        <v>72573</v>
      </c>
    </row>
    <row r="375" spans="1:26" ht="48" outlineLevel="6" thickBot="1">
      <c r="A375" s="98" t="s">
        <v>198</v>
      </c>
      <c r="B375" s="91">
        <v>953</v>
      </c>
      <c r="C375" s="92" t="s">
        <v>18</v>
      </c>
      <c r="D375" s="92" t="s">
        <v>315</v>
      </c>
      <c r="E375" s="92" t="s">
        <v>85</v>
      </c>
      <c r="F375" s="92"/>
      <c r="G375" s="160">
        <v>72573</v>
      </c>
      <c r="H375" s="34">
        <f aca="true" t="shared" si="64" ref="H375:X375">H377</f>
        <v>0</v>
      </c>
      <c r="I375" s="34">
        <f t="shared" si="64"/>
        <v>0</v>
      </c>
      <c r="J375" s="34">
        <f t="shared" si="64"/>
        <v>0</v>
      </c>
      <c r="K375" s="34">
        <f t="shared" si="64"/>
        <v>0</v>
      </c>
      <c r="L375" s="34">
        <f t="shared" si="64"/>
        <v>0</v>
      </c>
      <c r="M375" s="34">
        <f t="shared" si="64"/>
        <v>0</v>
      </c>
      <c r="N375" s="34">
        <f t="shared" si="64"/>
        <v>0</v>
      </c>
      <c r="O375" s="34">
        <f t="shared" si="64"/>
        <v>0</v>
      </c>
      <c r="P375" s="34">
        <f t="shared" si="64"/>
        <v>0</v>
      </c>
      <c r="Q375" s="34">
        <f t="shared" si="64"/>
        <v>0</v>
      </c>
      <c r="R375" s="34">
        <f t="shared" si="64"/>
        <v>0</v>
      </c>
      <c r="S375" s="34">
        <f t="shared" si="64"/>
        <v>0</v>
      </c>
      <c r="T375" s="34">
        <f t="shared" si="64"/>
        <v>0</v>
      </c>
      <c r="U375" s="34">
        <f t="shared" si="64"/>
        <v>0</v>
      </c>
      <c r="V375" s="34">
        <f t="shared" si="64"/>
        <v>0</v>
      </c>
      <c r="W375" s="34">
        <f t="shared" si="64"/>
        <v>0</v>
      </c>
      <c r="X375" s="68">
        <f t="shared" si="64"/>
        <v>34477.81647</v>
      </c>
      <c r="Y375" s="59">
        <f>X375/G369*100</f>
        <v>30.331046751302214</v>
      </c>
      <c r="Z375" s="160">
        <v>72573</v>
      </c>
    </row>
    <row r="376" spans="1:26" ht="32.25" outlineLevel="6" thickBot="1">
      <c r="A376" s="124" t="s">
        <v>177</v>
      </c>
      <c r="B376" s="131">
        <v>953</v>
      </c>
      <c r="C376" s="90" t="s">
        <v>18</v>
      </c>
      <c r="D376" s="90" t="s">
        <v>316</v>
      </c>
      <c r="E376" s="90" t="s">
        <v>5</v>
      </c>
      <c r="F376" s="90"/>
      <c r="G376" s="158">
        <f>G377</f>
        <v>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58">
        <f>Z377</f>
        <v>0</v>
      </c>
    </row>
    <row r="377" spans="1:26" ht="16.5" outlineLevel="6" thickBot="1">
      <c r="A377" s="5" t="s">
        <v>116</v>
      </c>
      <c r="B377" s="21">
        <v>953</v>
      </c>
      <c r="C377" s="6" t="s">
        <v>18</v>
      </c>
      <c r="D377" s="6" t="s">
        <v>316</v>
      </c>
      <c r="E377" s="6" t="s">
        <v>115</v>
      </c>
      <c r="F377" s="6"/>
      <c r="G377" s="159">
        <f>G378</f>
        <v>0</v>
      </c>
      <c r="H377" s="2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44"/>
      <c r="X377" s="65">
        <v>34477.81647</v>
      </c>
      <c r="Y377" s="59">
        <f>X377/G371*100</f>
        <v>83.89028477786403</v>
      </c>
      <c r="Z377" s="159">
        <f>Z378</f>
        <v>0</v>
      </c>
    </row>
    <row r="378" spans="1:26" ht="16.5" outlineLevel="6" thickBot="1">
      <c r="A378" s="95" t="s">
        <v>83</v>
      </c>
      <c r="B378" s="133">
        <v>953</v>
      </c>
      <c r="C378" s="92" t="s">
        <v>18</v>
      </c>
      <c r="D378" s="92" t="s">
        <v>316</v>
      </c>
      <c r="E378" s="92" t="s">
        <v>84</v>
      </c>
      <c r="F378" s="92"/>
      <c r="G378" s="160"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  <c r="Z378" s="160">
        <v>0</v>
      </c>
    </row>
    <row r="379" spans="1:26" ht="32.25" outlineLevel="6" thickBot="1">
      <c r="A379" s="134" t="s">
        <v>229</v>
      </c>
      <c r="B379" s="138">
        <v>953</v>
      </c>
      <c r="C379" s="9" t="s">
        <v>18</v>
      </c>
      <c r="D379" s="9" t="s">
        <v>317</v>
      </c>
      <c r="E379" s="9" t="s">
        <v>5</v>
      </c>
      <c r="F379" s="9"/>
      <c r="G379" s="149">
        <f>G380</f>
        <v>0</v>
      </c>
      <c r="H379" s="31" t="e">
        <f>H380+#REF!+H402+H397</f>
        <v>#REF!</v>
      </c>
      <c r="I379" s="31" t="e">
        <f>I380+#REF!+I402+I397</f>
        <v>#REF!</v>
      </c>
      <c r="J379" s="31" t="e">
        <f>J380+#REF!+J402+J397</f>
        <v>#REF!</v>
      </c>
      <c r="K379" s="31" t="e">
        <f>K380+#REF!+K402+K397</f>
        <v>#REF!</v>
      </c>
      <c r="L379" s="31" t="e">
        <f>L380+#REF!+L402+L397</f>
        <v>#REF!</v>
      </c>
      <c r="M379" s="31" t="e">
        <f>M380+#REF!+M402+M397</f>
        <v>#REF!</v>
      </c>
      <c r="N379" s="31" t="e">
        <f>N380+#REF!+N402+N397</f>
        <v>#REF!</v>
      </c>
      <c r="O379" s="31" t="e">
        <f>O380+#REF!+O402+O397</f>
        <v>#REF!</v>
      </c>
      <c r="P379" s="31" t="e">
        <f>P380+#REF!+P402+P397</f>
        <v>#REF!</v>
      </c>
      <c r="Q379" s="31" t="e">
        <f>Q380+#REF!+Q402+Q397</f>
        <v>#REF!</v>
      </c>
      <c r="R379" s="31" t="e">
        <f>R380+#REF!+R402+R397</f>
        <v>#REF!</v>
      </c>
      <c r="S379" s="31" t="e">
        <f>S380+#REF!+S402+S397</f>
        <v>#REF!</v>
      </c>
      <c r="T379" s="31" t="e">
        <f>T380+#REF!+T402+T397</f>
        <v>#REF!</v>
      </c>
      <c r="U379" s="31" t="e">
        <f>U380+#REF!+U402+U397</f>
        <v>#REF!</v>
      </c>
      <c r="V379" s="31" t="e">
        <f>V380+#REF!+V402+V397</f>
        <v>#REF!</v>
      </c>
      <c r="W379" s="31" t="e">
        <f>W380+#REF!+W402+W397</f>
        <v>#REF!</v>
      </c>
      <c r="X379" s="31" t="e">
        <f>X380+#REF!+X402+X397</f>
        <v>#REF!</v>
      </c>
      <c r="Y379" s="59" t="e">
        <f>X379/G373*100</f>
        <v>#REF!</v>
      </c>
      <c r="Z379" s="149">
        <f>Z380</f>
        <v>0</v>
      </c>
    </row>
    <row r="380" spans="1:26" ht="32.25" outlineLevel="6" thickBot="1">
      <c r="A380" s="124" t="s">
        <v>178</v>
      </c>
      <c r="B380" s="131">
        <v>953</v>
      </c>
      <c r="C380" s="90" t="s">
        <v>18</v>
      </c>
      <c r="D380" s="90" t="s">
        <v>318</v>
      </c>
      <c r="E380" s="90" t="s">
        <v>5</v>
      </c>
      <c r="F380" s="90"/>
      <c r="G380" s="150">
        <f>G381</f>
        <v>0</v>
      </c>
      <c r="H380" s="32">
        <f aca="true" t="shared" si="65" ref="H380:X380">H381</f>
        <v>0</v>
      </c>
      <c r="I380" s="32">
        <f t="shared" si="65"/>
        <v>0</v>
      </c>
      <c r="J380" s="32">
        <f t="shared" si="65"/>
        <v>0</v>
      </c>
      <c r="K380" s="32">
        <f t="shared" si="65"/>
        <v>0</v>
      </c>
      <c r="L380" s="32">
        <f t="shared" si="65"/>
        <v>0</v>
      </c>
      <c r="M380" s="32">
        <f t="shared" si="65"/>
        <v>0</v>
      </c>
      <c r="N380" s="32">
        <f t="shared" si="65"/>
        <v>0</v>
      </c>
      <c r="O380" s="32">
        <f t="shared" si="65"/>
        <v>0</v>
      </c>
      <c r="P380" s="32">
        <f t="shared" si="65"/>
        <v>0</v>
      </c>
      <c r="Q380" s="32">
        <f t="shared" si="65"/>
        <v>0</v>
      </c>
      <c r="R380" s="32">
        <f t="shared" si="65"/>
        <v>0</v>
      </c>
      <c r="S380" s="32">
        <f t="shared" si="65"/>
        <v>0</v>
      </c>
      <c r="T380" s="32">
        <f t="shared" si="65"/>
        <v>0</v>
      </c>
      <c r="U380" s="32">
        <f t="shared" si="65"/>
        <v>0</v>
      </c>
      <c r="V380" s="32">
        <f t="shared" si="65"/>
        <v>0</v>
      </c>
      <c r="W380" s="32">
        <f t="shared" si="65"/>
        <v>0</v>
      </c>
      <c r="X380" s="70">
        <f t="shared" si="65"/>
        <v>0</v>
      </c>
      <c r="Y380" s="59">
        <f>X380/G374*100</f>
        <v>0</v>
      </c>
      <c r="Z380" s="150">
        <f>Z381</f>
        <v>0</v>
      </c>
    </row>
    <row r="381" spans="1:26" ht="16.5" outlineLevel="6" thickBot="1">
      <c r="A381" s="5" t="s">
        <v>116</v>
      </c>
      <c r="B381" s="21">
        <v>953</v>
      </c>
      <c r="C381" s="6" t="s">
        <v>18</v>
      </c>
      <c r="D381" s="6" t="s">
        <v>318</v>
      </c>
      <c r="E381" s="6" t="s">
        <v>115</v>
      </c>
      <c r="F381" s="6"/>
      <c r="G381" s="151">
        <f>G382</f>
        <v>0</v>
      </c>
      <c r="H381" s="34">
        <f aca="true" t="shared" si="66" ref="H381:X381">H392</f>
        <v>0</v>
      </c>
      <c r="I381" s="34">
        <f t="shared" si="66"/>
        <v>0</v>
      </c>
      <c r="J381" s="34">
        <f t="shared" si="66"/>
        <v>0</v>
      </c>
      <c r="K381" s="34">
        <f t="shared" si="66"/>
        <v>0</v>
      </c>
      <c r="L381" s="34">
        <f t="shared" si="66"/>
        <v>0</v>
      </c>
      <c r="M381" s="34">
        <f t="shared" si="66"/>
        <v>0</v>
      </c>
      <c r="N381" s="34">
        <f t="shared" si="66"/>
        <v>0</v>
      </c>
      <c r="O381" s="34">
        <f t="shared" si="66"/>
        <v>0</v>
      </c>
      <c r="P381" s="34">
        <f t="shared" si="66"/>
        <v>0</v>
      </c>
      <c r="Q381" s="34">
        <f t="shared" si="66"/>
        <v>0</v>
      </c>
      <c r="R381" s="34">
        <f t="shared" si="66"/>
        <v>0</v>
      </c>
      <c r="S381" s="34">
        <f t="shared" si="66"/>
        <v>0</v>
      </c>
      <c r="T381" s="34">
        <f t="shared" si="66"/>
        <v>0</v>
      </c>
      <c r="U381" s="34">
        <f t="shared" si="66"/>
        <v>0</v>
      </c>
      <c r="V381" s="34">
        <f t="shared" si="66"/>
        <v>0</v>
      </c>
      <c r="W381" s="34">
        <f t="shared" si="66"/>
        <v>0</v>
      </c>
      <c r="X381" s="68">
        <f t="shared" si="66"/>
        <v>0</v>
      </c>
      <c r="Y381" s="59">
        <f>X381/G375*100</f>
        <v>0</v>
      </c>
      <c r="Z381" s="151">
        <f>Z382</f>
        <v>0</v>
      </c>
    </row>
    <row r="382" spans="1:26" ht="16.5" outlineLevel="6" thickBot="1">
      <c r="A382" s="95" t="s">
        <v>83</v>
      </c>
      <c r="B382" s="133">
        <v>953</v>
      </c>
      <c r="C382" s="92" t="s">
        <v>18</v>
      </c>
      <c r="D382" s="92" t="s">
        <v>318</v>
      </c>
      <c r="E382" s="92" t="s">
        <v>84</v>
      </c>
      <c r="F382" s="92"/>
      <c r="G382" s="152"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2">
        <v>0</v>
      </c>
    </row>
    <row r="383" spans="1:26" ht="16.5" outlineLevel="6" thickBot="1">
      <c r="A383" s="134" t="s">
        <v>357</v>
      </c>
      <c r="B383" s="138">
        <v>953</v>
      </c>
      <c r="C383" s="9" t="s">
        <v>18</v>
      </c>
      <c r="D383" s="9" t="s">
        <v>359</v>
      </c>
      <c r="E383" s="9" t="s">
        <v>5</v>
      </c>
      <c r="F383" s="9"/>
      <c r="G383" s="141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  <c r="Z383" s="141">
        <f>Z384</f>
        <v>0</v>
      </c>
    </row>
    <row r="384" spans="1:26" ht="15" customHeight="1" outlineLevel="6" thickBot="1">
      <c r="A384" s="124" t="s">
        <v>358</v>
      </c>
      <c r="B384" s="131">
        <v>953</v>
      </c>
      <c r="C384" s="90" t="s">
        <v>18</v>
      </c>
      <c r="D384" s="90" t="s">
        <v>372</v>
      </c>
      <c r="E384" s="90" t="s">
        <v>5</v>
      </c>
      <c r="F384" s="90"/>
      <c r="G384" s="143">
        <f>G385</f>
        <v>0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  <c r="Z384" s="143">
        <f>Z385</f>
        <v>0</v>
      </c>
    </row>
    <row r="385" spans="1:26" ht="16.5" outlineLevel="6" thickBot="1">
      <c r="A385" s="5" t="s">
        <v>116</v>
      </c>
      <c r="B385" s="21">
        <v>953</v>
      </c>
      <c r="C385" s="6" t="s">
        <v>18</v>
      </c>
      <c r="D385" s="6" t="s">
        <v>372</v>
      </c>
      <c r="E385" s="6" t="s">
        <v>115</v>
      </c>
      <c r="F385" s="6"/>
      <c r="G385" s="146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  <c r="Z385" s="146">
        <f>Z386</f>
        <v>0</v>
      </c>
    </row>
    <row r="386" spans="1:26" ht="16.5" outlineLevel="6" thickBot="1">
      <c r="A386" s="95" t="s">
        <v>83</v>
      </c>
      <c r="B386" s="133">
        <v>953</v>
      </c>
      <c r="C386" s="92" t="s">
        <v>18</v>
      </c>
      <c r="D386" s="92" t="s">
        <v>372</v>
      </c>
      <c r="E386" s="92" t="s">
        <v>84</v>
      </c>
      <c r="F386" s="92"/>
      <c r="G386" s="142"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42">
        <v>0</v>
      </c>
    </row>
    <row r="387" spans="1:26" ht="16.5" outlineLevel="6" thickBot="1">
      <c r="A387" s="123" t="s">
        <v>39</v>
      </c>
      <c r="B387" s="18">
        <v>953</v>
      </c>
      <c r="C387" s="39" t="s">
        <v>19</v>
      </c>
      <c r="D387" s="39" t="s">
        <v>249</v>
      </c>
      <c r="E387" s="39" t="s">
        <v>5</v>
      </c>
      <c r="F387" s="39"/>
      <c r="G387" s="167">
        <f>G392+G388+G415</f>
        <v>366206.95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  <c r="Z387" s="167">
        <f>Z392+Z388+Z415</f>
        <v>375206.95</v>
      </c>
    </row>
    <row r="388" spans="1:26" ht="32.25" outlineLevel="6" thickBot="1">
      <c r="A388" s="111" t="s">
        <v>131</v>
      </c>
      <c r="B388" s="19">
        <v>953</v>
      </c>
      <c r="C388" s="9" t="s">
        <v>19</v>
      </c>
      <c r="D388" s="9" t="s">
        <v>250</v>
      </c>
      <c r="E388" s="9" t="s">
        <v>5</v>
      </c>
      <c r="F388" s="9"/>
      <c r="G388" s="156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  <c r="Z388" s="156">
        <f>Z389</f>
        <v>0</v>
      </c>
    </row>
    <row r="389" spans="1:26" ht="32.25" outlineLevel="6" thickBot="1">
      <c r="A389" s="111" t="s">
        <v>132</v>
      </c>
      <c r="B389" s="19">
        <v>953</v>
      </c>
      <c r="C389" s="9" t="s">
        <v>19</v>
      </c>
      <c r="D389" s="9" t="s">
        <v>251</v>
      </c>
      <c r="E389" s="9" t="s">
        <v>5</v>
      </c>
      <c r="F389" s="9"/>
      <c r="G389" s="156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  <c r="Z389" s="156">
        <f>Z390</f>
        <v>0</v>
      </c>
    </row>
    <row r="390" spans="1:26" ht="32.25" outlineLevel="6" thickBot="1">
      <c r="A390" s="93" t="s">
        <v>373</v>
      </c>
      <c r="B390" s="89">
        <v>953</v>
      </c>
      <c r="C390" s="90" t="s">
        <v>19</v>
      </c>
      <c r="D390" s="90" t="s">
        <v>374</v>
      </c>
      <c r="E390" s="90" t="s">
        <v>5</v>
      </c>
      <c r="F390" s="90"/>
      <c r="G390" s="143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  <c r="Z390" s="143">
        <f>Z391</f>
        <v>0</v>
      </c>
    </row>
    <row r="391" spans="1:26" ht="15.75" outlineLevel="6">
      <c r="A391" s="5" t="s">
        <v>83</v>
      </c>
      <c r="B391" s="21">
        <v>953</v>
      </c>
      <c r="C391" s="6" t="s">
        <v>19</v>
      </c>
      <c r="D391" s="6" t="s">
        <v>374</v>
      </c>
      <c r="E391" s="6" t="s">
        <v>84</v>
      </c>
      <c r="F391" s="6"/>
      <c r="G391" s="146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46">
        <v>0</v>
      </c>
    </row>
    <row r="392" spans="1:26" ht="16.5" outlineLevel="6" thickBot="1">
      <c r="A392" s="80" t="s">
        <v>228</v>
      </c>
      <c r="B392" s="19">
        <v>953</v>
      </c>
      <c r="C392" s="9" t="s">
        <v>19</v>
      </c>
      <c r="D392" s="9" t="s">
        <v>312</v>
      </c>
      <c r="E392" s="9" t="s">
        <v>5</v>
      </c>
      <c r="F392" s="9"/>
      <c r="G392" s="156">
        <f>G393</f>
        <v>366186.95</v>
      </c>
      <c r="H392" s="156">
        <f aca="true" t="shared" si="67" ref="H392:Z392">H393</f>
        <v>0</v>
      </c>
      <c r="I392" s="156">
        <f t="shared" si="67"/>
        <v>0</v>
      </c>
      <c r="J392" s="156">
        <f t="shared" si="67"/>
        <v>0</v>
      </c>
      <c r="K392" s="156">
        <f t="shared" si="67"/>
        <v>0</v>
      </c>
      <c r="L392" s="156">
        <f t="shared" si="67"/>
        <v>0</v>
      </c>
      <c r="M392" s="156">
        <f t="shared" si="67"/>
        <v>0</v>
      </c>
      <c r="N392" s="156">
        <f t="shared" si="67"/>
        <v>0</v>
      </c>
      <c r="O392" s="156">
        <f t="shared" si="67"/>
        <v>0</v>
      </c>
      <c r="P392" s="156">
        <f t="shared" si="67"/>
        <v>0</v>
      </c>
      <c r="Q392" s="156">
        <f t="shared" si="67"/>
        <v>0</v>
      </c>
      <c r="R392" s="156">
        <f t="shared" si="67"/>
        <v>0</v>
      </c>
      <c r="S392" s="156">
        <f t="shared" si="67"/>
        <v>0</v>
      </c>
      <c r="T392" s="156">
        <f t="shared" si="67"/>
        <v>0</v>
      </c>
      <c r="U392" s="156">
        <f t="shared" si="67"/>
        <v>0</v>
      </c>
      <c r="V392" s="156">
        <f t="shared" si="67"/>
        <v>0</v>
      </c>
      <c r="W392" s="156">
        <f t="shared" si="67"/>
        <v>0</v>
      </c>
      <c r="X392" s="156">
        <f t="shared" si="67"/>
        <v>0</v>
      </c>
      <c r="Y392" s="156">
        <f t="shared" si="67"/>
        <v>0</v>
      </c>
      <c r="Z392" s="156">
        <f t="shared" si="67"/>
        <v>375186.95</v>
      </c>
    </row>
    <row r="393" spans="1:26" ht="16.5" outlineLevel="6" thickBot="1">
      <c r="A393" s="135" t="s">
        <v>179</v>
      </c>
      <c r="B393" s="20">
        <v>953</v>
      </c>
      <c r="C393" s="11" t="s">
        <v>19</v>
      </c>
      <c r="D393" s="11" t="s">
        <v>319</v>
      </c>
      <c r="E393" s="11" t="s">
        <v>5</v>
      </c>
      <c r="F393" s="11"/>
      <c r="G393" s="157">
        <f>G394+G397+G400+G403+G406+G409+G412</f>
        <v>366186.95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57">
        <f>Z394+Z397+Z400+Z403+Z406+Z409+Z412</f>
        <v>375186.95</v>
      </c>
    </row>
    <row r="394" spans="1:26" ht="32.25" outlineLevel="6" thickBot="1">
      <c r="A394" s="93" t="s">
        <v>153</v>
      </c>
      <c r="B394" s="89">
        <v>953</v>
      </c>
      <c r="C394" s="90" t="s">
        <v>19</v>
      </c>
      <c r="D394" s="90" t="s">
        <v>320</v>
      </c>
      <c r="E394" s="90" t="s">
        <v>5</v>
      </c>
      <c r="F394" s="90"/>
      <c r="G394" s="158">
        <f>G395</f>
        <v>98920.5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58">
        <f>Z395</f>
        <v>98920.5</v>
      </c>
    </row>
    <row r="395" spans="1:26" ht="16.5" outlineLevel="6" thickBot="1">
      <c r="A395" s="5" t="s">
        <v>116</v>
      </c>
      <c r="B395" s="21">
        <v>953</v>
      </c>
      <c r="C395" s="6" t="s">
        <v>19</v>
      </c>
      <c r="D395" s="6" t="s">
        <v>320</v>
      </c>
      <c r="E395" s="6" t="s">
        <v>115</v>
      </c>
      <c r="F395" s="6"/>
      <c r="G395" s="159">
        <f>G396</f>
        <v>98920.5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19460.04851</v>
      </c>
      <c r="Y395" s="59" t="e">
        <f>X395/#REF!*100</f>
        <v>#REF!</v>
      </c>
      <c r="Z395" s="159">
        <f>Z396</f>
        <v>98920.5</v>
      </c>
    </row>
    <row r="396" spans="1:26" ht="48" outlineLevel="6" thickBot="1">
      <c r="A396" s="98" t="s">
        <v>198</v>
      </c>
      <c r="B396" s="91">
        <v>953</v>
      </c>
      <c r="C396" s="92" t="s">
        <v>19</v>
      </c>
      <c r="D396" s="92" t="s">
        <v>320</v>
      </c>
      <c r="E396" s="92" t="s">
        <v>85</v>
      </c>
      <c r="F396" s="92"/>
      <c r="G396" s="160">
        <v>98920.5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  <c r="Z396" s="160">
        <v>98920.5</v>
      </c>
    </row>
    <row r="397" spans="1:26" ht="32.25" outlineLevel="6" thickBot="1">
      <c r="A397" s="124" t="s">
        <v>195</v>
      </c>
      <c r="B397" s="89">
        <v>953</v>
      </c>
      <c r="C397" s="90" t="s">
        <v>19</v>
      </c>
      <c r="D397" s="90" t="s">
        <v>326</v>
      </c>
      <c r="E397" s="90" t="s">
        <v>5</v>
      </c>
      <c r="F397" s="90"/>
      <c r="G397" s="158">
        <f>G398</f>
        <v>0</v>
      </c>
      <c r="H397" s="31">
        <f aca="true" t="shared" si="68" ref="H397:X397">H398</f>
        <v>0</v>
      </c>
      <c r="I397" s="31">
        <f t="shared" si="68"/>
        <v>0</v>
      </c>
      <c r="J397" s="31">
        <f t="shared" si="68"/>
        <v>0</v>
      </c>
      <c r="K397" s="31">
        <f t="shared" si="68"/>
        <v>0</v>
      </c>
      <c r="L397" s="31">
        <f t="shared" si="68"/>
        <v>0</v>
      </c>
      <c r="M397" s="31">
        <f t="shared" si="68"/>
        <v>0</v>
      </c>
      <c r="N397" s="31">
        <f t="shared" si="68"/>
        <v>0</v>
      </c>
      <c r="O397" s="31">
        <f t="shared" si="68"/>
        <v>0</v>
      </c>
      <c r="P397" s="31">
        <f t="shared" si="68"/>
        <v>0</v>
      </c>
      <c r="Q397" s="31">
        <f t="shared" si="68"/>
        <v>0</v>
      </c>
      <c r="R397" s="31">
        <f t="shared" si="68"/>
        <v>0</v>
      </c>
      <c r="S397" s="31">
        <f t="shared" si="68"/>
        <v>0</v>
      </c>
      <c r="T397" s="31">
        <f t="shared" si="68"/>
        <v>0</v>
      </c>
      <c r="U397" s="31">
        <f t="shared" si="68"/>
        <v>0</v>
      </c>
      <c r="V397" s="31">
        <f t="shared" si="68"/>
        <v>0</v>
      </c>
      <c r="W397" s="31">
        <f t="shared" si="68"/>
        <v>0</v>
      </c>
      <c r="X397" s="31">
        <f t="shared" si="68"/>
        <v>0</v>
      </c>
      <c r="Y397" s="59">
        <v>0</v>
      </c>
      <c r="Z397" s="158">
        <f>Z398</f>
        <v>9000</v>
      </c>
    </row>
    <row r="398" spans="1:26" ht="16.5" outlineLevel="6" thickBot="1">
      <c r="A398" s="5" t="s">
        <v>116</v>
      </c>
      <c r="B398" s="21">
        <v>953</v>
      </c>
      <c r="C398" s="6" t="s">
        <v>19</v>
      </c>
      <c r="D398" s="6" t="s">
        <v>326</v>
      </c>
      <c r="E398" s="6" t="s">
        <v>115</v>
      </c>
      <c r="F398" s="6"/>
      <c r="G398" s="159">
        <f>G399</f>
        <v>0</v>
      </c>
      <c r="H398" s="34">
        <f aca="true" t="shared" si="69" ref="H398:X398">H401</f>
        <v>0</v>
      </c>
      <c r="I398" s="34">
        <f t="shared" si="69"/>
        <v>0</v>
      </c>
      <c r="J398" s="34">
        <f t="shared" si="69"/>
        <v>0</v>
      </c>
      <c r="K398" s="34">
        <f t="shared" si="69"/>
        <v>0</v>
      </c>
      <c r="L398" s="34">
        <f t="shared" si="69"/>
        <v>0</v>
      </c>
      <c r="M398" s="34">
        <f t="shared" si="69"/>
        <v>0</v>
      </c>
      <c r="N398" s="34">
        <f t="shared" si="69"/>
        <v>0</v>
      </c>
      <c r="O398" s="34">
        <f t="shared" si="69"/>
        <v>0</v>
      </c>
      <c r="P398" s="34">
        <f t="shared" si="69"/>
        <v>0</v>
      </c>
      <c r="Q398" s="34">
        <f t="shared" si="69"/>
        <v>0</v>
      </c>
      <c r="R398" s="34">
        <f t="shared" si="69"/>
        <v>0</v>
      </c>
      <c r="S398" s="34">
        <f t="shared" si="69"/>
        <v>0</v>
      </c>
      <c r="T398" s="34">
        <f t="shared" si="69"/>
        <v>0</v>
      </c>
      <c r="U398" s="34">
        <f t="shared" si="69"/>
        <v>0</v>
      </c>
      <c r="V398" s="34">
        <f t="shared" si="69"/>
        <v>0</v>
      </c>
      <c r="W398" s="34">
        <f t="shared" si="69"/>
        <v>0</v>
      </c>
      <c r="X398" s="34">
        <f t="shared" si="69"/>
        <v>0</v>
      </c>
      <c r="Y398" s="59">
        <v>0</v>
      </c>
      <c r="Z398" s="159">
        <f>Z399</f>
        <v>9000</v>
      </c>
    </row>
    <row r="399" spans="1:26" ht="16.5" outlineLevel="6" thickBot="1">
      <c r="A399" s="95" t="s">
        <v>83</v>
      </c>
      <c r="B399" s="91">
        <v>953</v>
      </c>
      <c r="C399" s="92" t="s">
        <v>19</v>
      </c>
      <c r="D399" s="92" t="s">
        <v>326</v>
      </c>
      <c r="E399" s="92" t="s">
        <v>84</v>
      </c>
      <c r="F399" s="92"/>
      <c r="G399" s="160"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55"/>
      <c r="Y399" s="59"/>
      <c r="Z399" s="160">
        <v>9000</v>
      </c>
    </row>
    <row r="400" spans="1:26" ht="16.5" outlineLevel="6" thickBot="1">
      <c r="A400" s="124" t="s">
        <v>238</v>
      </c>
      <c r="B400" s="89">
        <v>953</v>
      </c>
      <c r="C400" s="90" t="s">
        <v>19</v>
      </c>
      <c r="D400" s="90" t="s">
        <v>321</v>
      </c>
      <c r="E400" s="90" t="s">
        <v>5</v>
      </c>
      <c r="F400" s="90"/>
      <c r="G400" s="150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55"/>
      <c r="Y400" s="59"/>
      <c r="Z400" s="150">
        <f>Z401</f>
        <v>0</v>
      </c>
    </row>
    <row r="401" spans="1:26" ht="16.5" outlineLevel="6" thickBot="1">
      <c r="A401" s="5" t="s">
        <v>116</v>
      </c>
      <c r="B401" s="21">
        <v>953</v>
      </c>
      <c r="C401" s="6" t="s">
        <v>19</v>
      </c>
      <c r="D401" s="6" t="s">
        <v>321</v>
      </c>
      <c r="E401" s="6" t="s">
        <v>115</v>
      </c>
      <c r="F401" s="6"/>
      <c r="G401" s="151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>
        <v>0</v>
      </c>
      <c r="Y401" s="59">
        <v>0</v>
      </c>
      <c r="Z401" s="151">
        <f>Z402</f>
        <v>0</v>
      </c>
    </row>
    <row r="402" spans="1:26" ht="16.5" outlineLevel="6" thickBot="1">
      <c r="A402" s="95" t="s">
        <v>83</v>
      </c>
      <c r="B402" s="91">
        <v>953</v>
      </c>
      <c r="C402" s="92" t="s">
        <v>19</v>
      </c>
      <c r="D402" s="92" t="s">
        <v>321</v>
      </c>
      <c r="E402" s="92" t="s">
        <v>84</v>
      </c>
      <c r="F402" s="92"/>
      <c r="G402" s="152">
        <v>0</v>
      </c>
      <c r="H402" s="31" t="e">
        <f>#REF!+#REF!+#REF!+H424+H432+#REF!</f>
        <v>#REF!</v>
      </c>
      <c r="I402" s="31" t="e">
        <f>#REF!+#REF!+#REF!+I424+I432+#REF!</f>
        <v>#REF!</v>
      </c>
      <c r="J402" s="31" t="e">
        <f>#REF!+#REF!+#REF!+J424+J432+#REF!</f>
        <v>#REF!</v>
      </c>
      <c r="K402" s="31" t="e">
        <f>#REF!+#REF!+#REF!+K424+K432+#REF!</f>
        <v>#REF!</v>
      </c>
      <c r="L402" s="31" t="e">
        <f>#REF!+#REF!+#REF!+L424+L432+#REF!</f>
        <v>#REF!</v>
      </c>
      <c r="M402" s="31" t="e">
        <f>#REF!+#REF!+#REF!+M424+M432+#REF!</f>
        <v>#REF!</v>
      </c>
      <c r="N402" s="31" t="e">
        <f>#REF!+#REF!+#REF!+N424+N432+#REF!</f>
        <v>#REF!</v>
      </c>
      <c r="O402" s="31" t="e">
        <f>#REF!+#REF!+#REF!+O424+O432+#REF!</f>
        <v>#REF!</v>
      </c>
      <c r="P402" s="31" t="e">
        <f>#REF!+#REF!+#REF!+P424+P432+#REF!</f>
        <v>#REF!</v>
      </c>
      <c r="Q402" s="31" t="e">
        <f>#REF!+#REF!+#REF!+Q424+Q432+#REF!</f>
        <v>#REF!</v>
      </c>
      <c r="R402" s="31" t="e">
        <f>#REF!+#REF!+#REF!+R424+R432+#REF!</f>
        <v>#REF!</v>
      </c>
      <c r="S402" s="31" t="e">
        <f>#REF!+#REF!+#REF!+S424+S432+#REF!</f>
        <v>#REF!</v>
      </c>
      <c r="T402" s="31" t="e">
        <f>#REF!+#REF!+#REF!+T424+T432+#REF!</f>
        <v>#REF!</v>
      </c>
      <c r="U402" s="31" t="e">
        <f>#REF!+#REF!+#REF!+U424+U432+#REF!</f>
        <v>#REF!</v>
      </c>
      <c r="V402" s="31" t="e">
        <f>#REF!+#REF!+#REF!+V424+V432+#REF!</f>
        <v>#REF!</v>
      </c>
      <c r="W402" s="31" t="e">
        <f>#REF!+#REF!+#REF!+W424+W432+#REF!</f>
        <v>#REF!</v>
      </c>
      <c r="X402" s="69" t="e">
        <f>#REF!+#REF!+#REF!+X424+X432+#REF!</f>
        <v>#REF!</v>
      </c>
      <c r="Y402" s="59" t="e">
        <f>X402/G396*100</f>
        <v>#REF!</v>
      </c>
      <c r="Z402" s="152">
        <v>0</v>
      </c>
    </row>
    <row r="403" spans="1:26" ht="32.25" outlineLevel="6" thickBot="1">
      <c r="A403" s="136" t="s">
        <v>180</v>
      </c>
      <c r="B403" s="105">
        <v>953</v>
      </c>
      <c r="C403" s="90" t="s">
        <v>19</v>
      </c>
      <c r="D403" s="90" t="s">
        <v>322</v>
      </c>
      <c r="E403" s="90" t="s">
        <v>5</v>
      </c>
      <c r="F403" s="90"/>
      <c r="G403" s="158">
        <f>G404</f>
        <v>5575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69"/>
      <c r="Y403" s="59"/>
      <c r="Z403" s="158">
        <f>Z404</f>
        <v>5575</v>
      </c>
    </row>
    <row r="404" spans="1:26" ht="16.5" outlineLevel="6" thickBot="1">
      <c r="A404" s="5" t="s">
        <v>116</v>
      </c>
      <c r="B404" s="21">
        <v>953</v>
      </c>
      <c r="C404" s="6" t="s">
        <v>19</v>
      </c>
      <c r="D404" s="6" t="s">
        <v>322</v>
      </c>
      <c r="E404" s="6" t="s">
        <v>115</v>
      </c>
      <c r="F404" s="6"/>
      <c r="G404" s="159">
        <f>G405</f>
        <v>5575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69"/>
      <c r="Y404" s="59"/>
      <c r="Z404" s="159">
        <f>Z405</f>
        <v>5575</v>
      </c>
    </row>
    <row r="405" spans="1:26" ht="48" outlineLevel="6" thickBot="1">
      <c r="A405" s="98" t="s">
        <v>198</v>
      </c>
      <c r="B405" s="91">
        <v>953</v>
      </c>
      <c r="C405" s="92" t="s">
        <v>19</v>
      </c>
      <c r="D405" s="92" t="s">
        <v>322</v>
      </c>
      <c r="E405" s="92" t="s">
        <v>85</v>
      </c>
      <c r="F405" s="92"/>
      <c r="G405" s="160">
        <v>5575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69"/>
      <c r="Y405" s="59"/>
      <c r="Z405" s="160">
        <v>5575</v>
      </c>
    </row>
    <row r="406" spans="1:26" ht="63.75" outlineLevel="6" thickBot="1">
      <c r="A406" s="137" t="s">
        <v>181</v>
      </c>
      <c r="B406" s="139">
        <v>953</v>
      </c>
      <c r="C406" s="106" t="s">
        <v>19</v>
      </c>
      <c r="D406" s="106" t="s">
        <v>323</v>
      </c>
      <c r="E406" s="106" t="s">
        <v>5</v>
      </c>
      <c r="F406" s="106"/>
      <c r="G406" s="166">
        <f>G407</f>
        <v>261691.45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  <c r="Z406" s="166">
        <f>Z407</f>
        <v>261691.45</v>
      </c>
    </row>
    <row r="407" spans="1:26" ht="23.25" customHeight="1" outlineLevel="6" thickBot="1">
      <c r="A407" s="5" t="s">
        <v>116</v>
      </c>
      <c r="B407" s="21">
        <v>953</v>
      </c>
      <c r="C407" s="6" t="s">
        <v>19</v>
      </c>
      <c r="D407" s="6" t="s">
        <v>323</v>
      </c>
      <c r="E407" s="6" t="s">
        <v>115</v>
      </c>
      <c r="F407" s="6"/>
      <c r="G407" s="159">
        <f>G408</f>
        <v>261691.45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5"/>
      <c r="Y407" s="59"/>
      <c r="Z407" s="159">
        <f>Z408</f>
        <v>261691.45</v>
      </c>
    </row>
    <row r="408" spans="1:26" ht="18.75" customHeight="1" outlineLevel="6" thickBot="1">
      <c r="A408" s="98" t="s">
        <v>198</v>
      </c>
      <c r="B408" s="91">
        <v>953</v>
      </c>
      <c r="C408" s="92" t="s">
        <v>19</v>
      </c>
      <c r="D408" s="92" t="s">
        <v>323</v>
      </c>
      <c r="E408" s="92" t="s">
        <v>85</v>
      </c>
      <c r="F408" s="92"/>
      <c r="G408" s="160">
        <v>261691.45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5"/>
      <c r="Y408" s="59"/>
      <c r="Z408" s="160">
        <v>261691.45</v>
      </c>
    </row>
    <row r="409" spans="1:26" ht="19.5" customHeight="1" outlineLevel="6" thickBot="1">
      <c r="A409" s="113" t="s">
        <v>375</v>
      </c>
      <c r="B409" s="89">
        <v>953</v>
      </c>
      <c r="C409" s="90" t="s">
        <v>19</v>
      </c>
      <c r="D409" s="90" t="s">
        <v>376</v>
      </c>
      <c r="E409" s="90" t="s">
        <v>5</v>
      </c>
      <c r="F409" s="90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  <c r="Z409" s="158">
        <f>Z410</f>
        <v>0</v>
      </c>
    </row>
    <row r="410" spans="1:26" ht="20.25" customHeight="1" outlineLevel="6" thickBot="1">
      <c r="A410" s="5" t="s">
        <v>116</v>
      </c>
      <c r="B410" s="21">
        <v>953</v>
      </c>
      <c r="C410" s="6" t="s">
        <v>19</v>
      </c>
      <c r="D410" s="6" t="s">
        <v>376</v>
      </c>
      <c r="E410" s="6" t="s">
        <v>115</v>
      </c>
      <c r="F410" s="6"/>
      <c r="G410" s="159">
        <f>G411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>
        <v>2744.868</v>
      </c>
      <c r="Y410" s="59" t="e">
        <f>X410/#REF!*100</f>
        <v>#REF!</v>
      </c>
      <c r="Z410" s="159">
        <f>Z411</f>
        <v>0</v>
      </c>
    </row>
    <row r="411" spans="1:26" ht="16.5" outlineLevel="6" thickBot="1">
      <c r="A411" s="95" t="s">
        <v>83</v>
      </c>
      <c r="B411" s="91">
        <v>953</v>
      </c>
      <c r="C411" s="92" t="s">
        <v>19</v>
      </c>
      <c r="D411" s="92" t="s">
        <v>376</v>
      </c>
      <c r="E411" s="92" t="s">
        <v>84</v>
      </c>
      <c r="F411" s="92"/>
      <c r="G411" s="160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0">
        <v>0</v>
      </c>
    </row>
    <row r="412" spans="1:26" ht="32.25" outlineLevel="6" thickBot="1">
      <c r="A412" s="113" t="s">
        <v>377</v>
      </c>
      <c r="B412" s="89">
        <v>953</v>
      </c>
      <c r="C412" s="90" t="s">
        <v>19</v>
      </c>
      <c r="D412" s="90" t="s">
        <v>378</v>
      </c>
      <c r="E412" s="90" t="s">
        <v>5</v>
      </c>
      <c r="F412" s="90"/>
      <c r="G412" s="158">
        <f>G413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8">
        <f>Z413</f>
        <v>0</v>
      </c>
    </row>
    <row r="413" spans="1:26" ht="16.5" outlineLevel="6" thickBot="1">
      <c r="A413" s="5" t="s">
        <v>116</v>
      </c>
      <c r="B413" s="21">
        <v>953</v>
      </c>
      <c r="C413" s="6" t="s">
        <v>19</v>
      </c>
      <c r="D413" s="6" t="s">
        <v>378</v>
      </c>
      <c r="E413" s="6" t="s">
        <v>115</v>
      </c>
      <c r="F413" s="6"/>
      <c r="G413" s="159">
        <f>G414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9">
        <f>Z414</f>
        <v>0</v>
      </c>
    </row>
    <row r="414" spans="1:26" ht="16.5" outlineLevel="6" thickBot="1">
      <c r="A414" s="95" t="s">
        <v>83</v>
      </c>
      <c r="B414" s="91">
        <v>953</v>
      </c>
      <c r="C414" s="92" t="s">
        <v>19</v>
      </c>
      <c r="D414" s="92" t="s">
        <v>378</v>
      </c>
      <c r="E414" s="92" t="s">
        <v>84</v>
      </c>
      <c r="F414" s="92"/>
      <c r="G414" s="160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0">
        <v>0</v>
      </c>
    </row>
    <row r="415" spans="1:26" ht="32.25" outlineLevel="6" thickBot="1">
      <c r="A415" s="80" t="s">
        <v>349</v>
      </c>
      <c r="B415" s="20">
        <v>953</v>
      </c>
      <c r="C415" s="9" t="s">
        <v>19</v>
      </c>
      <c r="D415" s="9" t="s">
        <v>350</v>
      </c>
      <c r="E415" s="9" t="s">
        <v>5</v>
      </c>
      <c r="F415" s="9"/>
      <c r="G415" s="149">
        <f>G416</f>
        <v>20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49">
        <f>Z416</f>
        <v>20</v>
      </c>
    </row>
    <row r="416" spans="1:26" ht="19.5" outlineLevel="6" thickBot="1">
      <c r="A416" s="5" t="s">
        <v>116</v>
      </c>
      <c r="B416" s="21">
        <v>953</v>
      </c>
      <c r="C416" s="6" t="s">
        <v>19</v>
      </c>
      <c r="D416" s="6" t="s">
        <v>352</v>
      </c>
      <c r="E416" s="6" t="s">
        <v>353</v>
      </c>
      <c r="F416" s="78"/>
      <c r="G416" s="151">
        <f>G417</f>
        <v>20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1">
        <f>Z417</f>
        <v>20</v>
      </c>
    </row>
    <row r="417" spans="1:26" ht="19.5" outlineLevel="6" thickBot="1">
      <c r="A417" s="95" t="s">
        <v>83</v>
      </c>
      <c r="B417" s="91">
        <v>953</v>
      </c>
      <c r="C417" s="92" t="s">
        <v>19</v>
      </c>
      <c r="D417" s="92" t="s">
        <v>352</v>
      </c>
      <c r="E417" s="92" t="s">
        <v>84</v>
      </c>
      <c r="F417" s="96"/>
      <c r="G417" s="152"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2">
        <v>20</v>
      </c>
    </row>
    <row r="418" spans="1:26" ht="16.5" outlineLevel="6" thickBot="1">
      <c r="A418" s="123" t="s">
        <v>368</v>
      </c>
      <c r="B418" s="39">
        <v>953</v>
      </c>
      <c r="C418" s="39" t="s">
        <v>369</v>
      </c>
      <c r="D418" s="39" t="s">
        <v>249</v>
      </c>
      <c r="E418" s="39" t="s">
        <v>5</v>
      </c>
      <c r="F418" s="39"/>
      <c r="G418" s="154">
        <f>G419+G423</f>
        <v>26783.8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4">
        <f>Z419+Z423</f>
        <v>26783.8</v>
      </c>
    </row>
    <row r="419" spans="1:26" ht="32.25" outlineLevel="6" thickBot="1">
      <c r="A419" s="111" t="s">
        <v>131</v>
      </c>
      <c r="B419" s="19">
        <v>953</v>
      </c>
      <c r="C419" s="19" t="s">
        <v>369</v>
      </c>
      <c r="D419" s="9" t="s">
        <v>250</v>
      </c>
      <c r="E419" s="9" t="s">
        <v>5</v>
      </c>
      <c r="F419" s="9"/>
      <c r="G419" s="141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41">
        <f>Z420</f>
        <v>0</v>
      </c>
    </row>
    <row r="420" spans="1:26" ht="32.25" outlineLevel="6" thickBot="1">
      <c r="A420" s="111" t="s">
        <v>132</v>
      </c>
      <c r="B420" s="19">
        <v>953</v>
      </c>
      <c r="C420" s="19" t="s">
        <v>369</v>
      </c>
      <c r="D420" s="9" t="s">
        <v>251</v>
      </c>
      <c r="E420" s="9" t="s">
        <v>5</v>
      </c>
      <c r="F420" s="9"/>
      <c r="G420" s="141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41">
        <f>Z421</f>
        <v>0</v>
      </c>
    </row>
    <row r="421" spans="1:26" ht="32.25" outlineLevel="6" thickBot="1">
      <c r="A421" s="93" t="s">
        <v>373</v>
      </c>
      <c r="B421" s="89">
        <v>953</v>
      </c>
      <c r="C421" s="89" t="s">
        <v>369</v>
      </c>
      <c r="D421" s="90" t="s">
        <v>374</v>
      </c>
      <c r="E421" s="90" t="s">
        <v>5</v>
      </c>
      <c r="F421" s="90"/>
      <c r="G421" s="143">
        <f>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43">
        <f>Z422</f>
        <v>0</v>
      </c>
    </row>
    <row r="422" spans="1:26" ht="16.5" outlineLevel="6" thickBot="1">
      <c r="A422" s="5" t="s">
        <v>83</v>
      </c>
      <c r="B422" s="21">
        <v>953</v>
      </c>
      <c r="C422" s="21" t="s">
        <v>369</v>
      </c>
      <c r="D422" s="6" t="s">
        <v>374</v>
      </c>
      <c r="E422" s="6" t="s">
        <v>84</v>
      </c>
      <c r="F422" s="6"/>
      <c r="G422" s="146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46">
        <v>0</v>
      </c>
    </row>
    <row r="423" spans="1:26" ht="16.5" outlineLevel="6" thickBot="1">
      <c r="A423" s="80" t="s">
        <v>228</v>
      </c>
      <c r="B423" s="80">
        <v>953</v>
      </c>
      <c r="C423" s="80" t="s">
        <v>369</v>
      </c>
      <c r="D423" s="9" t="s">
        <v>312</v>
      </c>
      <c r="E423" s="9" t="s">
        <v>5</v>
      </c>
      <c r="F423" s="9"/>
      <c r="G423" s="156">
        <f>G424</f>
        <v>26783.8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56">
        <f>Z424</f>
        <v>26783.8</v>
      </c>
    </row>
    <row r="424" spans="1:26" ht="32.25" outlineLevel="6" thickBot="1">
      <c r="A424" s="13" t="s">
        <v>182</v>
      </c>
      <c r="B424" s="20">
        <v>953</v>
      </c>
      <c r="C424" s="9" t="s">
        <v>369</v>
      </c>
      <c r="D424" s="9" t="s">
        <v>324</v>
      </c>
      <c r="E424" s="9" t="s">
        <v>5</v>
      </c>
      <c r="F424" s="9"/>
      <c r="G424" s="156">
        <f>G425</f>
        <v>26783.8</v>
      </c>
      <c r="H424" s="32" t="e">
        <f>#REF!</f>
        <v>#REF!</v>
      </c>
      <c r="I424" s="32" t="e">
        <f>#REF!</f>
        <v>#REF!</v>
      </c>
      <c r="J424" s="32" t="e">
        <f>#REF!</f>
        <v>#REF!</v>
      </c>
      <c r="K424" s="32" t="e">
        <f>#REF!</f>
        <v>#REF!</v>
      </c>
      <c r="L424" s="32" t="e">
        <f>#REF!</f>
        <v>#REF!</v>
      </c>
      <c r="M424" s="32" t="e">
        <f>#REF!</f>
        <v>#REF!</v>
      </c>
      <c r="N424" s="32" t="e">
        <f>#REF!</f>
        <v>#REF!</v>
      </c>
      <c r="O424" s="32" t="e">
        <f>#REF!</f>
        <v>#REF!</v>
      </c>
      <c r="P424" s="32" t="e">
        <f>#REF!</f>
        <v>#REF!</v>
      </c>
      <c r="Q424" s="32" t="e">
        <f>#REF!</f>
        <v>#REF!</v>
      </c>
      <c r="R424" s="32" t="e">
        <f>#REF!</f>
        <v>#REF!</v>
      </c>
      <c r="S424" s="32" t="e">
        <f>#REF!</f>
        <v>#REF!</v>
      </c>
      <c r="T424" s="32" t="e">
        <f>#REF!</f>
        <v>#REF!</v>
      </c>
      <c r="U424" s="32" t="e">
        <f>#REF!</f>
        <v>#REF!</v>
      </c>
      <c r="V424" s="32" t="e">
        <f>#REF!</f>
        <v>#REF!</v>
      </c>
      <c r="W424" s="32" t="e">
        <f>#REF!</f>
        <v>#REF!</v>
      </c>
      <c r="X424" s="67" t="e">
        <f>#REF!</f>
        <v>#REF!</v>
      </c>
      <c r="Y424" s="59" t="e">
        <f>X424/G408*100</f>
        <v>#REF!</v>
      </c>
      <c r="Z424" s="156">
        <f>Z425</f>
        <v>26783.8</v>
      </c>
    </row>
    <row r="425" spans="1:26" ht="32.25" outlineLevel="6" thickBot="1">
      <c r="A425" s="93" t="s">
        <v>183</v>
      </c>
      <c r="B425" s="89">
        <v>953</v>
      </c>
      <c r="C425" s="90" t="s">
        <v>369</v>
      </c>
      <c r="D425" s="90" t="s">
        <v>325</v>
      </c>
      <c r="E425" s="90" t="s">
        <v>5</v>
      </c>
      <c r="F425" s="90"/>
      <c r="G425" s="158">
        <f>G426</f>
        <v>26783.8</v>
      </c>
      <c r="H425" s="83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148"/>
      <c r="Y425" s="59"/>
      <c r="Z425" s="158">
        <f>Z426</f>
        <v>26783.8</v>
      </c>
    </row>
    <row r="426" spans="1:26" ht="16.5" outlineLevel="6" thickBot="1">
      <c r="A426" s="5" t="s">
        <v>116</v>
      </c>
      <c r="B426" s="21">
        <v>953</v>
      </c>
      <c r="C426" s="6" t="s">
        <v>369</v>
      </c>
      <c r="D426" s="6" t="s">
        <v>325</v>
      </c>
      <c r="E426" s="6" t="s">
        <v>115</v>
      </c>
      <c r="F426" s="6"/>
      <c r="G426" s="159">
        <f>G427+G428</f>
        <v>26783.8</v>
      </c>
      <c r="H426" s="83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148"/>
      <c r="Y426" s="59"/>
      <c r="Z426" s="159">
        <f>Z427+Z428</f>
        <v>26783.8</v>
      </c>
    </row>
    <row r="427" spans="1:26" ht="48" outlineLevel="6" thickBot="1">
      <c r="A427" s="98" t="s">
        <v>198</v>
      </c>
      <c r="B427" s="91">
        <v>953</v>
      </c>
      <c r="C427" s="92" t="s">
        <v>369</v>
      </c>
      <c r="D427" s="92" t="s">
        <v>325</v>
      </c>
      <c r="E427" s="92" t="s">
        <v>85</v>
      </c>
      <c r="F427" s="92"/>
      <c r="G427" s="160">
        <v>26783.8</v>
      </c>
      <c r="H427" s="83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148"/>
      <c r="Y427" s="59"/>
      <c r="Z427" s="160">
        <v>26783.8</v>
      </c>
    </row>
    <row r="428" spans="1:26" ht="16.5" outlineLevel="6" thickBot="1">
      <c r="A428" s="95" t="s">
        <v>83</v>
      </c>
      <c r="B428" s="91">
        <v>953</v>
      </c>
      <c r="C428" s="92" t="s">
        <v>369</v>
      </c>
      <c r="D428" s="92" t="s">
        <v>335</v>
      </c>
      <c r="E428" s="92" t="s">
        <v>84</v>
      </c>
      <c r="F428" s="92"/>
      <c r="G428" s="152">
        <v>0</v>
      </c>
      <c r="H428" s="83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148"/>
      <c r="Y428" s="59"/>
      <c r="Z428" s="152">
        <v>0</v>
      </c>
    </row>
    <row r="429" spans="1:26" ht="15.75" outlineLevel="6">
      <c r="A429" s="123" t="s">
        <v>184</v>
      </c>
      <c r="B429" s="18">
        <v>953</v>
      </c>
      <c r="C429" s="39" t="s">
        <v>20</v>
      </c>
      <c r="D429" s="39" t="s">
        <v>249</v>
      </c>
      <c r="E429" s="39" t="s">
        <v>5</v>
      </c>
      <c r="F429" s="39"/>
      <c r="G429" s="153">
        <f>G430</f>
        <v>3900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3">
        <f>Z430</f>
        <v>3900</v>
      </c>
    </row>
    <row r="430" spans="1:26" ht="15.75" outlineLevel="6">
      <c r="A430" s="8" t="s">
        <v>230</v>
      </c>
      <c r="B430" s="19">
        <v>953</v>
      </c>
      <c r="C430" s="9" t="s">
        <v>20</v>
      </c>
      <c r="D430" s="9" t="s">
        <v>312</v>
      </c>
      <c r="E430" s="9" t="s">
        <v>5</v>
      </c>
      <c r="F430" s="9"/>
      <c r="G430" s="149">
        <f aca="true" t="shared" si="70" ref="G430:Y430">G431</f>
        <v>3900</v>
      </c>
      <c r="H430" s="149">
        <f t="shared" si="70"/>
        <v>0</v>
      </c>
      <c r="I430" s="149">
        <f t="shared" si="70"/>
        <v>0</v>
      </c>
      <c r="J430" s="149">
        <f t="shared" si="70"/>
        <v>0</v>
      </c>
      <c r="K430" s="149">
        <f t="shared" si="70"/>
        <v>0</v>
      </c>
      <c r="L430" s="149">
        <f t="shared" si="70"/>
        <v>0</v>
      </c>
      <c r="M430" s="149">
        <f t="shared" si="70"/>
        <v>0</v>
      </c>
      <c r="N430" s="149">
        <f t="shared" si="70"/>
        <v>0</v>
      </c>
      <c r="O430" s="149">
        <f t="shared" si="70"/>
        <v>0</v>
      </c>
      <c r="P430" s="149">
        <f t="shared" si="70"/>
        <v>0</v>
      </c>
      <c r="Q430" s="149">
        <f t="shared" si="70"/>
        <v>0</v>
      </c>
      <c r="R430" s="149">
        <f t="shared" si="70"/>
        <v>0</v>
      </c>
      <c r="S430" s="149">
        <f t="shared" si="70"/>
        <v>0</v>
      </c>
      <c r="T430" s="149">
        <f t="shared" si="70"/>
        <v>0</v>
      </c>
      <c r="U430" s="149">
        <f t="shared" si="70"/>
        <v>0</v>
      </c>
      <c r="V430" s="149">
        <f t="shared" si="70"/>
        <v>0</v>
      </c>
      <c r="W430" s="149">
        <f t="shared" si="70"/>
        <v>0</v>
      </c>
      <c r="X430" s="149">
        <f t="shared" si="70"/>
        <v>82757.514</v>
      </c>
      <c r="Y430" s="149">
        <f t="shared" si="70"/>
        <v>2121.9875384615384</v>
      </c>
      <c r="Z430" s="149">
        <f>Z431</f>
        <v>3900</v>
      </c>
    </row>
    <row r="431" spans="1:26" ht="16.5" outlineLevel="6" thickBot="1">
      <c r="A431" s="101" t="s">
        <v>130</v>
      </c>
      <c r="B431" s="131">
        <v>953</v>
      </c>
      <c r="C431" s="90" t="s">
        <v>20</v>
      </c>
      <c r="D431" s="90" t="s">
        <v>319</v>
      </c>
      <c r="E431" s="90" t="s">
        <v>5</v>
      </c>
      <c r="F431" s="90"/>
      <c r="G431" s="150">
        <f>G432+G435</f>
        <v>3900</v>
      </c>
      <c r="H431" s="150">
        <f aca="true" t="shared" si="71" ref="H431:Z431">H432+H435</f>
        <v>0</v>
      </c>
      <c r="I431" s="150">
        <f t="shared" si="71"/>
        <v>0</v>
      </c>
      <c r="J431" s="150">
        <f t="shared" si="71"/>
        <v>0</v>
      </c>
      <c r="K431" s="150">
        <f t="shared" si="71"/>
        <v>0</v>
      </c>
      <c r="L431" s="150">
        <f t="shared" si="71"/>
        <v>0</v>
      </c>
      <c r="M431" s="150">
        <f t="shared" si="71"/>
        <v>0</v>
      </c>
      <c r="N431" s="150">
        <f t="shared" si="71"/>
        <v>0</v>
      </c>
      <c r="O431" s="150">
        <f t="shared" si="71"/>
        <v>0</v>
      </c>
      <c r="P431" s="150">
        <f t="shared" si="71"/>
        <v>0</v>
      </c>
      <c r="Q431" s="150">
        <f t="shared" si="71"/>
        <v>0</v>
      </c>
      <c r="R431" s="150">
        <f t="shared" si="71"/>
        <v>0</v>
      </c>
      <c r="S431" s="150">
        <f t="shared" si="71"/>
        <v>0</v>
      </c>
      <c r="T431" s="150">
        <f t="shared" si="71"/>
        <v>0</v>
      </c>
      <c r="U431" s="150">
        <f t="shared" si="71"/>
        <v>0</v>
      </c>
      <c r="V431" s="150">
        <f t="shared" si="71"/>
        <v>0</v>
      </c>
      <c r="W431" s="150">
        <f t="shared" si="71"/>
        <v>0</v>
      </c>
      <c r="X431" s="150">
        <f t="shared" si="71"/>
        <v>82757.514</v>
      </c>
      <c r="Y431" s="150">
        <f t="shared" si="71"/>
        <v>2121.9875384615384</v>
      </c>
      <c r="Z431" s="150">
        <f t="shared" si="71"/>
        <v>3900</v>
      </c>
    </row>
    <row r="432" spans="1:26" ht="31.5" customHeight="1" outlineLevel="6" thickBot="1">
      <c r="A432" s="101" t="s">
        <v>185</v>
      </c>
      <c r="B432" s="131">
        <v>953</v>
      </c>
      <c r="C432" s="90" t="s">
        <v>20</v>
      </c>
      <c r="D432" s="90" t="s">
        <v>327</v>
      </c>
      <c r="E432" s="90" t="s">
        <v>5</v>
      </c>
      <c r="F432" s="90"/>
      <c r="G432" s="150">
        <f>G433</f>
        <v>900</v>
      </c>
      <c r="H432" s="32">
        <f aca="true" t="shared" si="72" ref="H432:X432">H433</f>
        <v>0</v>
      </c>
      <c r="I432" s="32">
        <f t="shared" si="72"/>
        <v>0</v>
      </c>
      <c r="J432" s="32">
        <f t="shared" si="72"/>
        <v>0</v>
      </c>
      <c r="K432" s="32">
        <f t="shared" si="72"/>
        <v>0</v>
      </c>
      <c r="L432" s="32">
        <f t="shared" si="72"/>
        <v>0</v>
      </c>
      <c r="M432" s="32">
        <f t="shared" si="72"/>
        <v>0</v>
      </c>
      <c r="N432" s="32">
        <f t="shared" si="72"/>
        <v>0</v>
      </c>
      <c r="O432" s="32">
        <f t="shared" si="72"/>
        <v>0</v>
      </c>
      <c r="P432" s="32">
        <f t="shared" si="72"/>
        <v>0</v>
      </c>
      <c r="Q432" s="32">
        <f t="shared" si="72"/>
        <v>0</v>
      </c>
      <c r="R432" s="32">
        <f t="shared" si="72"/>
        <v>0</v>
      </c>
      <c r="S432" s="32">
        <f t="shared" si="72"/>
        <v>0</v>
      </c>
      <c r="T432" s="32">
        <f t="shared" si="72"/>
        <v>0</v>
      </c>
      <c r="U432" s="32">
        <f t="shared" si="72"/>
        <v>0</v>
      </c>
      <c r="V432" s="32">
        <f t="shared" si="72"/>
        <v>0</v>
      </c>
      <c r="W432" s="32">
        <f t="shared" si="72"/>
        <v>0</v>
      </c>
      <c r="X432" s="67">
        <f t="shared" si="72"/>
        <v>82757.514</v>
      </c>
      <c r="Y432" s="59">
        <f>X432/G429*100</f>
        <v>2121.9875384615384</v>
      </c>
      <c r="Z432" s="150">
        <f>Z433</f>
        <v>900</v>
      </c>
    </row>
    <row r="433" spans="1:26" ht="21.75" customHeight="1" outlineLevel="6" thickBot="1">
      <c r="A433" s="5" t="s">
        <v>116</v>
      </c>
      <c r="B433" s="21">
        <v>953</v>
      </c>
      <c r="C433" s="6" t="s">
        <v>20</v>
      </c>
      <c r="D433" s="6" t="s">
        <v>327</v>
      </c>
      <c r="E433" s="6" t="s">
        <v>115</v>
      </c>
      <c r="F433" s="6"/>
      <c r="G433" s="151">
        <f>G434</f>
        <v>900</v>
      </c>
      <c r="H433" s="2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44"/>
      <c r="X433" s="65">
        <v>82757.514</v>
      </c>
      <c r="Y433" s="59">
        <f>X433/G430*100</f>
        <v>2121.9875384615384</v>
      </c>
      <c r="Z433" s="151">
        <f>Z434</f>
        <v>900</v>
      </c>
    </row>
    <row r="434" spans="1:26" ht="15.75" outlineLevel="6">
      <c r="A434" s="95" t="s">
        <v>83</v>
      </c>
      <c r="B434" s="133">
        <v>953</v>
      </c>
      <c r="C434" s="92" t="s">
        <v>20</v>
      </c>
      <c r="D434" s="92" t="s">
        <v>327</v>
      </c>
      <c r="E434" s="92" t="s">
        <v>84</v>
      </c>
      <c r="F434" s="92"/>
      <c r="G434" s="152">
        <v>900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2">
        <v>900</v>
      </c>
    </row>
    <row r="435" spans="1:26" ht="16.5" outlineLevel="6" thickBot="1">
      <c r="A435" s="113" t="s">
        <v>186</v>
      </c>
      <c r="B435" s="89">
        <v>953</v>
      </c>
      <c r="C435" s="106" t="s">
        <v>20</v>
      </c>
      <c r="D435" s="106" t="s">
        <v>328</v>
      </c>
      <c r="E435" s="106" t="s">
        <v>5</v>
      </c>
      <c r="F435" s="106"/>
      <c r="G435" s="165">
        <f>G437</f>
        <v>3000</v>
      </c>
      <c r="H435" s="165">
        <f aca="true" t="shared" si="73" ref="H435:Z435">H437</f>
        <v>0</v>
      </c>
      <c r="I435" s="165">
        <f t="shared" si="73"/>
        <v>0</v>
      </c>
      <c r="J435" s="165">
        <f t="shared" si="73"/>
        <v>0</v>
      </c>
      <c r="K435" s="165">
        <f t="shared" si="73"/>
        <v>0</v>
      </c>
      <c r="L435" s="165">
        <f t="shared" si="73"/>
        <v>0</v>
      </c>
      <c r="M435" s="165">
        <f t="shared" si="73"/>
        <v>0</v>
      </c>
      <c r="N435" s="165">
        <f t="shared" si="73"/>
        <v>0</v>
      </c>
      <c r="O435" s="165">
        <f t="shared" si="73"/>
        <v>0</v>
      </c>
      <c r="P435" s="165">
        <f t="shared" si="73"/>
        <v>0</v>
      </c>
      <c r="Q435" s="165">
        <f t="shared" si="73"/>
        <v>0</v>
      </c>
      <c r="R435" s="165">
        <f t="shared" si="73"/>
        <v>0</v>
      </c>
      <c r="S435" s="165">
        <f t="shared" si="73"/>
        <v>0</v>
      </c>
      <c r="T435" s="165">
        <f t="shared" si="73"/>
        <v>0</v>
      </c>
      <c r="U435" s="165">
        <f t="shared" si="73"/>
        <v>0</v>
      </c>
      <c r="V435" s="165">
        <f t="shared" si="73"/>
        <v>0</v>
      </c>
      <c r="W435" s="165">
        <f t="shared" si="73"/>
        <v>0</v>
      </c>
      <c r="X435" s="165">
        <f t="shared" si="73"/>
        <v>0</v>
      </c>
      <c r="Y435" s="165">
        <f t="shared" si="73"/>
        <v>0</v>
      </c>
      <c r="Z435" s="165">
        <f t="shared" si="73"/>
        <v>3000</v>
      </c>
    </row>
    <row r="436" spans="1:26" ht="16.5" outlineLevel="6" thickBot="1">
      <c r="A436" s="5" t="s">
        <v>116</v>
      </c>
      <c r="B436" s="21">
        <v>953</v>
      </c>
      <c r="C436" s="6" t="s">
        <v>20</v>
      </c>
      <c r="D436" s="6" t="s">
        <v>328</v>
      </c>
      <c r="E436" s="6" t="s">
        <v>115</v>
      </c>
      <c r="F436" s="6"/>
      <c r="G436" s="159">
        <f>G437</f>
        <v>3000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3000</v>
      </c>
    </row>
    <row r="437" spans="1:26" ht="48" outlineLevel="6" thickBot="1">
      <c r="A437" s="98" t="s">
        <v>198</v>
      </c>
      <c r="B437" s="91">
        <v>953</v>
      </c>
      <c r="C437" s="92" t="s">
        <v>20</v>
      </c>
      <c r="D437" s="92" t="s">
        <v>328</v>
      </c>
      <c r="E437" s="92" t="s">
        <v>85</v>
      </c>
      <c r="F437" s="92"/>
      <c r="G437" s="160">
        <v>3000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60">
        <v>3000</v>
      </c>
    </row>
    <row r="438" spans="1:26" ht="16.5" outlineLevel="6" thickBot="1">
      <c r="A438" s="123" t="s">
        <v>34</v>
      </c>
      <c r="B438" s="18">
        <v>953</v>
      </c>
      <c r="C438" s="39" t="s">
        <v>13</v>
      </c>
      <c r="D438" s="39" t="s">
        <v>249</v>
      </c>
      <c r="E438" s="39" t="s">
        <v>5</v>
      </c>
      <c r="F438" s="39"/>
      <c r="G438" s="153">
        <f>G443+G439</f>
        <v>16205.8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3">
        <f>Z443+Z439</f>
        <v>16806</v>
      </c>
    </row>
    <row r="439" spans="1:26" ht="32.25" outlineLevel="6" thickBot="1">
      <c r="A439" s="111" t="s">
        <v>131</v>
      </c>
      <c r="B439" s="19">
        <v>953</v>
      </c>
      <c r="C439" s="9" t="s">
        <v>13</v>
      </c>
      <c r="D439" s="9" t="s">
        <v>250</v>
      </c>
      <c r="E439" s="9" t="s">
        <v>5</v>
      </c>
      <c r="F439" s="39"/>
      <c r="G439" s="14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49">
        <f>Z440</f>
        <v>0</v>
      </c>
    </row>
    <row r="440" spans="1:26" ht="32.25" outlineLevel="6" thickBot="1">
      <c r="A440" s="111" t="s">
        <v>132</v>
      </c>
      <c r="B440" s="19">
        <v>953</v>
      </c>
      <c r="C440" s="11" t="s">
        <v>13</v>
      </c>
      <c r="D440" s="11" t="s">
        <v>251</v>
      </c>
      <c r="E440" s="11" t="s">
        <v>5</v>
      </c>
      <c r="F440" s="39"/>
      <c r="G440" s="149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49">
        <f>Z441</f>
        <v>0</v>
      </c>
    </row>
    <row r="441" spans="1:26" ht="16.5" outlineLevel="6" thickBot="1">
      <c r="A441" s="93" t="s">
        <v>136</v>
      </c>
      <c r="B441" s="89">
        <v>953</v>
      </c>
      <c r="C441" s="90" t="s">
        <v>13</v>
      </c>
      <c r="D441" s="90" t="s">
        <v>255</v>
      </c>
      <c r="E441" s="90" t="s">
        <v>5</v>
      </c>
      <c r="F441" s="90"/>
      <c r="G441" s="143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43">
        <f>Z442</f>
        <v>0</v>
      </c>
    </row>
    <row r="442" spans="1:26" ht="16.5" outlineLevel="6" thickBot="1">
      <c r="A442" s="5" t="s">
        <v>343</v>
      </c>
      <c r="B442" s="21">
        <v>953</v>
      </c>
      <c r="C442" s="6" t="s">
        <v>13</v>
      </c>
      <c r="D442" s="6" t="s">
        <v>255</v>
      </c>
      <c r="E442" s="6" t="s">
        <v>344</v>
      </c>
      <c r="F442" s="6"/>
      <c r="G442" s="146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6">
        <v>0</v>
      </c>
    </row>
    <row r="443" spans="1:26" ht="16.5" outlineLevel="6" thickBot="1">
      <c r="A443" s="80" t="s">
        <v>228</v>
      </c>
      <c r="B443" s="19">
        <v>953</v>
      </c>
      <c r="C443" s="11" t="s">
        <v>13</v>
      </c>
      <c r="D443" s="11" t="s">
        <v>312</v>
      </c>
      <c r="E443" s="11" t="s">
        <v>5</v>
      </c>
      <c r="F443" s="11"/>
      <c r="G443" s="157">
        <f>G444</f>
        <v>16205.8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57">
        <f>Z444</f>
        <v>16806</v>
      </c>
    </row>
    <row r="444" spans="1:26" ht="32.25" outlineLevel="6" thickBot="1">
      <c r="A444" s="80" t="s">
        <v>187</v>
      </c>
      <c r="B444" s="19">
        <v>953</v>
      </c>
      <c r="C444" s="11" t="s">
        <v>13</v>
      </c>
      <c r="D444" s="11" t="s">
        <v>330</v>
      </c>
      <c r="E444" s="11" t="s">
        <v>5</v>
      </c>
      <c r="F444" s="11"/>
      <c r="G444" s="157">
        <f>G445</f>
        <v>16205.8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7">
        <f>Z445</f>
        <v>16806</v>
      </c>
    </row>
    <row r="445" spans="1:26" ht="32.25" outlineLevel="6" thickBot="1">
      <c r="A445" s="93" t="s">
        <v>137</v>
      </c>
      <c r="B445" s="89">
        <v>953</v>
      </c>
      <c r="C445" s="90" t="s">
        <v>13</v>
      </c>
      <c r="D445" s="90" t="s">
        <v>331</v>
      </c>
      <c r="E445" s="90" t="s">
        <v>5</v>
      </c>
      <c r="F445" s="90"/>
      <c r="G445" s="158">
        <f>G446+G450+G452</f>
        <v>16205.8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8">
        <f>Z446+Z450+Z452</f>
        <v>16806</v>
      </c>
    </row>
    <row r="446" spans="1:26" ht="16.5" outlineLevel="6" thickBot="1">
      <c r="A446" s="5" t="s">
        <v>108</v>
      </c>
      <c r="B446" s="21">
        <v>953</v>
      </c>
      <c r="C446" s="6" t="s">
        <v>13</v>
      </c>
      <c r="D446" s="6" t="s">
        <v>331</v>
      </c>
      <c r="E446" s="6" t="s">
        <v>107</v>
      </c>
      <c r="F446" s="6"/>
      <c r="G446" s="159">
        <f>G447+G448+G449</f>
        <v>13802.5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9">
        <f>Z447+Z448+Z449</f>
        <v>14402.7</v>
      </c>
    </row>
    <row r="447" spans="1:26" ht="16.5" outlineLevel="6" thickBot="1">
      <c r="A447" s="87" t="s">
        <v>245</v>
      </c>
      <c r="B447" s="91">
        <v>953</v>
      </c>
      <c r="C447" s="92" t="s">
        <v>13</v>
      </c>
      <c r="D447" s="92" t="s">
        <v>331</v>
      </c>
      <c r="E447" s="92" t="s">
        <v>109</v>
      </c>
      <c r="F447" s="92"/>
      <c r="G447" s="160">
        <v>10600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60">
        <v>11062</v>
      </c>
    </row>
    <row r="448" spans="1:26" ht="32.25" outlineLevel="6" thickBot="1">
      <c r="A448" s="87" t="s">
        <v>247</v>
      </c>
      <c r="B448" s="91">
        <v>953</v>
      </c>
      <c r="C448" s="92" t="s">
        <v>13</v>
      </c>
      <c r="D448" s="92" t="s">
        <v>331</v>
      </c>
      <c r="E448" s="92" t="s">
        <v>110</v>
      </c>
      <c r="F448" s="92"/>
      <c r="G448" s="152"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2">
        <v>0</v>
      </c>
    </row>
    <row r="449" spans="1:26" ht="48" outlineLevel="6" thickBot="1">
      <c r="A449" s="87" t="s">
        <v>243</v>
      </c>
      <c r="B449" s="91">
        <v>953</v>
      </c>
      <c r="C449" s="92" t="s">
        <v>13</v>
      </c>
      <c r="D449" s="92" t="s">
        <v>331</v>
      </c>
      <c r="E449" s="92" t="s">
        <v>244</v>
      </c>
      <c r="F449" s="92"/>
      <c r="G449" s="160">
        <v>3202.5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60">
        <v>3340.7</v>
      </c>
    </row>
    <row r="450" spans="1:26" ht="32.25" outlineLevel="6" thickBot="1">
      <c r="A450" s="5" t="s">
        <v>96</v>
      </c>
      <c r="B450" s="21">
        <v>953</v>
      </c>
      <c r="C450" s="6" t="s">
        <v>13</v>
      </c>
      <c r="D450" s="6" t="s">
        <v>331</v>
      </c>
      <c r="E450" s="6" t="s">
        <v>91</v>
      </c>
      <c r="F450" s="6"/>
      <c r="G450" s="151">
        <f>G451</f>
        <v>2381.3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1">
        <f>Z451</f>
        <v>2381.3</v>
      </c>
    </row>
    <row r="451" spans="1:26" ht="19.5" customHeight="1" outlineLevel="6" thickBot="1">
      <c r="A451" s="87" t="s">
        <v>97</v>
      </c>
      <c r="B451" s="91">
        <v>953</v>
      </c>
      <c r="C451" s="92" t="s">
        <v>13</v>
      </c>
      <c r="D451" s="92" t="s">
        <v>331</v>
      </c>
      <c r="E451" s="92" t="s">
        <v>92</v>
      </c>
      <c r="F451" s="92"/>
      <c r="G451" s="160">
        <v>2381.3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0">
        <v>2381.3</v>
      </c>
    </row>
    <row r="452" spans="1:26" ht="16.5" outlineLevel="6" thickBot="1">
      <c r="A452" s="5" t="s">
        <v>98</v>
      </c>
      <c r="B452" s="21">
        <v>953</v>
      </c>
      <c r="C452" s="6" t="s">
        <v>13</v>
      </c>
      <c r="D452" s="6" t="s">
        <v>331</v>
      </c>
      <c r="E452" s="6" t="s">
        <v>93</v>
      </c>
      <c r="F452" s="6"/>
      <c r="G452" s="151">
        <f>G453+G454+G455</f>
        <v>22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1">
        <f>Z453+Z454+Z455</f>
        <v>22</v>
      </c>
    </row>
    <row r="453" spans="1:26" ht="32.25" outlineLevel="6" thickBot="1">
      <c r="A453" s="87" t="s">
        <v>99</v>
      </c>
      <c r="B453" s="91">
        <v>953</v>
      </c>
      <c r="C453" s="92" t="s">
        <v>13</v>
      </c>
      <c r="D453" s="92" t="s">
        <v>331</v>
      </c>
      <c r="E453" s="92" t="s">
        <v>94</v>
      </c>
      <c r="F453" s="92"/>
      <c r="G453" s="152">
        <v>2</v>
      </c>
      <c r="H453" s="31">
        <f aca="true" t="shared" si="74" ref="H453:X453">H456+H473</f>
        <v>0</v>
      </c>
      <c r="I453" s="31">
        <f t="shared" si="74"/>
        <v>0</v>
      </c>
      <c r="J453" s="31">
        <f t="shared" si="74"/>
        <v>0</v>
      </c>
      <c r="K453" s="31">
        <f t="shared" si="74"/>
        <v>0</v>
      </c>
      <c r="L453" s="31">
        <f t="shared" si="74"/>
        <v>0</v>
      </c>
      <c r="M453" s="31">
        <f t="shared" si="74"/>
        <v>0</v>
      </c>
      <c r="N453" s="31">
        <f t="shared" si="74"/>
        <v>0</v>
      </c>
      <c r="O453" s="31">
        <f t="shared" si="74"/>
        <v>0</v>
      </c>
      <c r="P453" s="31">
        <f t="shared" si="74"/>
        <v>0</v>
      </c>
      <c r="Q453" s="31">
        <f t="shared" si="74"/>
        <v>0</v>
      </c>
      <c r="R453" s="31">
        <f t="shared" si="74"/>
        <v>0</v>
      </c>
      <c r="S453" s="31">
        <f t="shared" si="74"/>
        <v>0</v>
      </c>
      <c r="T453" s="31">
        <f t="shared" si="74"/>
        <v>0</v>
      </c>
      <c r="U453" s="31">
        <f t="shared" si="74"/>
        <v>0</v>
      </c>
      <c r="V453" s="31">
        <f t="shared" si="74"/>
        <v>0</v>
      </c>
      <c r="W453" s="31">
        <f t="shared" si="74"/>
        <v>0</v>
      </c>
      <c r="X453" s="66">
        <f t="shared" si="74"/>
        <v>12003.04085</v>
      </c>
      <c r="Y453" s="59" t="e">
        <f>X453/G448*100</f>
        <v>#DIV/0!</v>
      </c>
      <c r="Z453" s="152">
        <v>2</v>
      </c>
    </row>
    <row r="454" spans="1:26" ht="16.5" outlineLevel="6" thickBot="1">
      <c r="A454" s="87" t="s">
        <v>100</v>
      </c>
      <c r="B454" s="91">
        <v>953</v>
      </c>
      <c r="C454" s="92" t="s">
        <v>13</v>
      </c>
      <c r="D454" s="92" t="s">
        <v>331</v>
      </c>
      <c r="E454" s="92" t="s">
        <v>95</v>
      </c>
      <c r="F454" s="92"/>
      <c r="G454" s="152">
        <v>5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66"/>
      <c r="Y454" s="59"/>
      <c r="Z454" s="152">
        <v>5</v>
      </c>
    </row>
    <row r="455" spans="1:26" ht="15.75" outlineLevel="6">
      <c r="A455" s="87" t="s">
        <v>343</v>
      </c>
      <c r="B455" s="91">
        <v>953</v>
      </c>
      <c r="C455" s="92" t="s">
        <v>13</v>
      </c>
      <c r="D455" s="92" t="s">
        <v>331</v>
      </c>
      <c r="E455" s="92" t="s">
        <v>344</v>
      </c>
      <c r="F455" s="92"/>
      <c r="G455" s="152">
        <v>15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66"/>
      <c r="Y455" s="59"/>
      <c r="Z455" s="152">
        <v>15</v>
      </c>
    </row>
    <row r="456" spans="1:26" ht="19.5" outlineLevel="6" thickBot="1">
      <c r="A456" s="107" t="s">
        <v>44</v>
      </c>
      <c r="B456" s="18">
        <v>953</v>
      </c>
      <c r="C456" s="14" t="s">
        <v>43</v>
      </c>
      <c r="D456" s="39" t="s">
        <v>249</v>
      </c>
      <c r="E456" s="14" t="s">
        <v>5</v>
      </c>
      <c r="F456" s="14"/>
      <c r="G456" s="164">
        <f>G464+G457</f>
        <v>5097</v>
      </c>
      <c r="H456" s="164">
        <f aca="true" t="shared" si="75" ref="H456:Z456">H464+H457</f>
        <v>0</v>
      </c>
      <c r="I456" s="164">
        <f t="shared" si="75"/>
        <v>0</v>
      </c>
      <c r="J456" s="164">
        <f t="shared" si="75"/>
        <v>0</v>
      </c>
      <c r="K456" s="164">
        <f t="shared" si="75"/>
        <v>0</v>
      </c>
      <c r="L456" s="164">
        <f t="shared" si="75"/>
        <v>0</v>
      </c>
      <c r="M456" s="164">
        <f t="shared" si="75"/>
        <v>0</v>
      </c>
      <c r="N456" s="164">
        <f t="shared" si="75"/>
        <v>0</v>
      </c>
      <c r="O456" s="164">
        <f t="shared" si="75"/>
        <v>0</v>
      </c>
      <c r="P456" s="164">
        <f t="shared" si="75"/>
        <v>0</v>
      </c>
      <c r="Q456" s="164">
        <f t="shared" si="75"/>
        <v>0</v>
      </c>
      <c r="R456" s="164">
        <f t="shared" si="75"/>
        <v>0</v>
      </c>
      <c r="S456" s="164">
        <f t="shared" si="75"/>
        <v>0</v>
      </c>
      <c r="T456" s="164">
        <f t="shared" si="75"/>
        <v>0</v>
      </c>
      <c r="U456" s="164">
        <f t="shared" si="75"/>
        <v>0</v>
      </c>
      <c r="V456" s="164">
        <f t="shared" si="75"/>
        <v>0</v>
      </c>
      <c r="W456" s="164">
        <f t="shared" si="75"/>
        <v>0</v>
      </c>
      <c r="X456" s="164">
        <f t="shared" si="75"/>
        <v>12003.04085</v>
      </c>
      <c r="Y456" s="164">
        <f t="shared" si="75"/>
        <v>504.0541237979254</v>
      </c>
      <c r="Z456" s="164">
        <f t="shared" si="75"/>
        <v>5097</v>
      </c>
    </row>
    <row r="457" spans="1:26" ht="16.5" outlineLevel="6" thickBot="1">
      <c r="A457" s="125" t="s">
        <v>37</v>
      </c>
      <c r="B457" s="18">
        <v>953</v>
      </c>
      <c r="C457" s="39" t="s">
        <v>16</v>
      </c>
      <c r="D457" s="39" t="s">
        <v>249</v>
      </c>
      <c r="E457" s="39" t="s">
        <v>5</v>
      </c>
      <c r="F457" s="39"/>
      <c r="G457" s="154">
        <f>G458</f>
        <v>252</v>
      </c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67"/>
      <c r="Y457" s="59"/>
      <c r="Z457" s="154">
        <f>Z458</f>
        <v>252</v>
      </c>
    </row>
    <row r="458" spans="1:26" ht="16.5" outlineLevel="6" thickBot="1">
      <c r="A458" s="13" t="s">
        <v>141</v>
      </c>
      <c r="B458" s="19">
        <v>953</v>
      </c>
      <c r="C458" s="9" t="s">
        <v>16</v>
      </c>
      <c r="D458" s="9" t="s">
        <v>249</v>
      </c>
      <c r="E458" s="9" t="s">
        <v>5</v>
      </c>
      <c r="F458" s="9"/>
      <c r="G458" s="141">
        <f>G459</f>
        <v>252</v>
      </c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67"/>
      <c r="Y458" s="59"/>
      <c r="Z458" s="141">
        <f>Z459</f>
        <v>252</v>
      </c>
    </row>
    <row r="459" spans="1:26" ht="16.5" outlineLevel="6" thickBot="1">
      <c r="A459" s="80" t="s">
        <v>228</v>
      </c>
      <c r="B459" s="19">
        <v>953</v>
      </c>
      <c r="C459" s="9" t="s">
        <v>16</v>
      </c>
      <c r="D459" s="9" t="s">
        <v>312</v>
      </c>
      <c r="E459" s="9" t="s">
        <v>5</v>
      </c>
      <c r="F459" s="9"/>
      <c r="G459" s="141">
        <f>G460</f>
        <v>252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67"/>
      <c r="Y459" s="59"/>
      <c r="Z459" s="141">
        <f>Z460</f>
        <v>252</v>
      </c>
    </row>
    <row r="460" spans="1:26" ht="32.25" outlineLevel="6" thickBot="1">
      <c r="A460" s="147" t="s">
        <v>187</v>
      </c>
      <c r="B460" s="89">
        <v>953</v>
      </c>
      <c r="C460" s="90" t="s">
        <v>16</v>
      </c>
      <c r="D460" s="90" t="s">
        <v>330</v>
      </c>
      <c r="E460" s="90" t="s">
        <v>5</v>
      </c>
      <c r="F460" s="90"/>
      <c r="G460" s="16">
        <f>G461</f>
        <v>252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67"/>
      <c r="Y460" s="59"/>
      <c r="Z460" s="16">
        <f>Z461</f>
        <v>252</v>
      </c>
    </row>
    <row r="461" spans="1:26" ht="16.5" outlineLevel="6" thickBot="1">
      <c r="A461" s="5" t="s">
        <v>120</v>
      </c>
      <c r="B461" s="21">
        <v>953</v>
      </c>
      <c r="C461" s="6" t="s">
        <v>16</v>
      </c>
      <c r="D461" s="6" t="s">
        <v>329</v>
      </c>
      <c r="E461" s="6" t="s">
        <v>118</v>
      </c>
      <c r="F461" s="6"/>
      <c r="G461" s="7">
        <f>G462</f>
        <v>252</v>
      </c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67"/>
      <c r="Y461" s="59"/>
      <c r="Z461" s="7">
        <f>Z462</f>
        <v>252</v>
      </c>
    </row>
    <row r="462" spans="1:26" ht="32.25" outlineLevel="6" thickBot="1">
      <c r="A462" s="87" t="s">
        <v>121</v>
      </c>
      <c r="B462" s="91">
        <v>953</v>
      </c>
      <c r="C462" s="92" t="s">
        <v>16</v>
      </c>
      <c r="D462" s="92" t="s">
        <v>329</v>
      </c>
      <c r="E462" s="92" t="s">
        <v>119</v>
      </c>
      <c r="F462" s="92"/>
      <c r="G462" s="97">
        <v>252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67"/>
      <c r="Y462" s="59"/>
      <c r="Z462" s="97">
        <v>252</v>
      </c>
    </row>
    <row r="463" spans="1:26" ht="16.5" outlineLevel="6" thickBot="1">
      <c r="A463" s="123" t="s">
        <v>40</v>
      </c>
      <c r="B463" s="18">
        <v>953</v>
      </c>
      <c r="C463" s="39" t="s">
        <v>21</v>
      </c>
      <c r="D463" s="39" t="s">
        <v>249</v>
      </c>
      <c r="E463" s="39" t="s">
        <v>5</v>
      </c>
      <c r="F463" s="39"/>
      <c r="G463" s="167">
        <f>G464</f>
        <v>4845</v>
      </c>
      <c r="H463" s="34">
        <f aca="true" t="shared" si="76" ref="H463:X463">H464</f>
        <v>0</v>
      </c>
      <c r="I463" s="34">
        <f t="shared" si="76"/>
        <v>0</v>
      </c>
      <c r="J463" s="34">
        <f t="shared" si="76"/>
        <v>0</v>
      </c>
      <c r="K463" s="34">
        <f t="shared" si="76"/>
        <v>0</v>
      </c>
      <c r="L463" s="34">
        <f t="shared" si="76"/>
        <v>0</v>
      </c>
      <c r="M463" s="34">
        <f t="shared" si="76"/>
        <v>0</v>
      </c>
      <c r="N463" s="34">
        <f t="shared" si="76"/>
        <v>0</v>
      </c>
      <c r="O463" s="34">
        <f t="shared" si="76"/>
        <v>0</v>
      </c>
      <c r="P463" s="34">
        <f t="shared" si="76"/>
        <v>0</v>
      </c>
      <c r="Q463" s="34">
        <f t="shared" si="76"/>
        <v>0</v>
      </c>
      <c r="R463" s="34">
        <f t="shared" si="76"/>
        <v>0</v>
      </c>
      <c r="S463" s="34">
        <f t="shared" si="76"/>
        <v>0</v>
      </c>
      <c r="T463" s="34">
        <f t="shared" si="76"/>
        <v>0</v>
      </c>
      <c r="U463" s="34">
        <f t="shared" si="76"/>
        <v>0</v>
      </c>
      <c r="V463" s="34">
        <f t="shared" si="76"/>
        <v>0</v>
      </c>
      <c r="W463" s="34">
        <f t="shared" si="76"/>
        <v>0</v>
      </c>
      <c r="X463" s="68">
        <f t="shared" si="76"/>
        <v>12003.04085</v>
      </c>
      <c r="Y463" s="59" t="e">
        <f>X463/#REF!*100</f>
        <v>#REF!</v>
      </c>
      <c r="Z463" s="167">
        <f>Z464</f>
        <v>4845</v>
      </c>
    </row>
    <row r="464" spans="1:26" ht="32.25" outlineLevel="6" thickBot="1">
      <c r="A464" s="111" t="s">
        <v>131</v>
      </c>
      <c r="B464" s="19">
        <v>953</v>
      </c>
      <c r="C464" s="9" t="s">
        <v>21</v>
      </c>
      <c r="D464" s="9" t="s">
        <v>250</v>
      </c>
      <c r="E464" s="9" t="s">
        <v>5</v>
      </c>
      <c r="F464" s="9"/>
      <c r="G464" s="156">
        <f>G465</f>
        <v>4845</v>
      </c>
      <c r="H464" s="26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44"/>
      <c r="X464" s="65">
        <v>12003.04085</v>
      </c>
      <c r="Y464" s="59">
        <f>X464/G451*100</f>
        <v>504.0541237979254</v>
      </c>
      <c r="Z464" s="156">
        <f>Z465</f>
        <v>4845</v>
      </c>
    </row>
    <row r="465" spans="1:26" ht="32.25" outlineLevel="6" thickBot="1">
      <c r="A465" s="111" t="s">
        <v>132</v>
      </c>
      <c r="B465" s="19">
        <v>953</v>
      </c>
      <c r="C465" s="11" t="s">
        <v>21</v>
      </c>
      <c r="D465" s="11" t="s">
        <v>251</v>
      </c>
      <c r="E465" s="11" t="s">
        <v>5</v>
      </c>
      <c r="F465" s="11"/>
      <c r="G465" s="157">
        <f>G466</f>
        <v>4845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57">
        <f>Z466</f>
        <v>4845</v>
      </c>
    </row>
    <row r="466" spans="1:26" ht="49.5" customHeight="1" outlineLevel="6" thickBot="1">
      <c r="A466" s="113" t="s">
        <v>188</v>
      </c>
      <c r="B466" s="89">
        <v>953</v>
      </c>
      <c r="C466" s="90" t="s">
        <v>21</v>
      </c>
      <c r="D466" s="90" t="s">
        <v>332</v>
      </c>
      <c r="E466" s="90" t="s">
        <v>5</v>
      </c>
      <c r="F466" s="90"/>
      <c r="G466" s="158">
        <f>G467</f>
        <v>4845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8">
        <f>Z467</f>
        <v>4845</v>
      </c>
    </row>
    <row r="467" spans="1:26" ht="19.5" customHeight="1" outlineLevel="6" thickBot="1">
      <c r="A467" s="5" t="s">
        <v>120</v>
      </c>
      <c r="B467" s="21">
        <v>953</v>
      </c>
      <c r="C467" s="6" t="s">
        <v>21</v>
      </c>
      <c r="D467" s="6" t="s">
        <v>332</v>
      </c>
      <c r="E467" s="6" t="s">
        <v>118</v>
      </c>
      <c r="F467" s="6"/>
      <c r="G467" s="159">
        <f>G468</f>
        <v>4845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59">
        <f>Z468</f>
        <v>4845</v>
      </c>
    </row>
    <row r="468" spans="1:26" ht="32.25" outlineLevel="6" thickBot="1">
      <c r="A468" s="87" t="s">
        <v>121</v>
      </c>
      <c r="B468" s="91">
        <v>953</v>
      </c>
      <c r="C468" s="92" t="s">
        <v>21</v>
      </c>
      <c r="D468" s="92" t="s">
        <v>332</v>
      </c>
      <c r="E468" s="92" t="s">
        <v>119</v>
      </c>
      <c r="F468" s="92"/>
      <c r="G468" s="160">
        <v>4845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0">
        <v>4845</v>
      </c>
    </row>
    <row r="469" spans="1:26" ht="19.5" outlineLevel="6" thickBot="1">
      <c r="A469" s="48" t="s">
        <v>22</v>
      </c>
      <c r="B469" s="48"/>
      <c r="C469" s="48"/>
      <c r="D469" s="48"/>
      <c r="E469" s="48"/>
      <c r="F469" s="48"/>
      <c r="G469" s="178">
        <f>G361+G10</f>
        <v>723700.40747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78">
        <f>Z361+Z10</f>
        <v>728037.40747</v>
      </c>
    </row>
    <row r="470" spans="1:25" ht="16.5" outlineLevel="6" thickBot="1">
      <c r="A470" s="1"/>
      <c r="B470" s="22"/>
      <c r="C470" s="1"/>
      <c r="D470" s="1"/>
      <c r="E470" s="1"/>
      <c r="F470" s="1"/>
      <c r="G470" s="1"/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3"/>
      <c r="B471" s="3"/>
      <c r="C471" s="3"/>
      <c r="D471" s="3"/>
      <c r="E471" s="3"/>
      <c r="F471" s="3"/>
      <c r="G471" s="3"/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8:25" ht="16.5" outlineLevel="6" thickBot="1"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8:25" ht="16.5" outlineLevel="6" thickBot="1">
      <c r="H473" s="32">
        <f aca="true" t="shared" si="77" ref="H473:X473">H474</f>
        <v>0</v>
      </c>
      <c r="I473" s="32">
        <f t="shared" si="77"/>
        <v>0</v>
      </c>
      <c r="J473" s="32">
        <f t="shared" si="77"/>
        <v>0</v>
      </c>
      <c r="K473" s="32">
        <f t="shared" si="77"/>
        <v>0</v>
      </c>
      <c r="L473" s="32">
        <f t="shared" si="77"/>
        <v>0</v>
      </c>
      <c r="M473" s="32">
        <f t="shared" si="77"/>
        <v>0</v>
      </c>
      <c r="N473" s="32">
        <f t="shared" si="77"/>
        <v>0</v>
      </c>
      <c r="O473" s="32">
        <f t="shared" si="77"/>
        <v>0</v>
      </c>
      <c r="P473" s="32">
        <f t="shared" si="77"/>
        <v>0</v>
      </c>
      <c r="Q473" s="32">
        <f t="shared" si="77"/>
        <v>0</v>
      </c>
      <c r="R473" s="32">
        <f t="shared" si="77"/>
        <v>0</v>
      </c>
      <c r="S473" s="32">
        <f t="shared" si="77"/>
        <v>0</v>
      </c>
      <c r="T473" s="32">
        <f t="shared" si="77"/>
        <v>0</v>
      </c>
      <c r="U473" s="32">
        <f t="shared" si="77"/>
        <v>0</v>
      </c>
      <c r="V473" s="32">
        <f t="shared" si="77"/>
        <v>0</v>
      </c>
      <c r="W473" s="32">
        <f t="shared" si="77"/>
        <v>0</v>
      </c>
      <c r="X473" s="67">
        <f t="shared" si="77"/>
        <v>0</v>
      </c>
      <c r="Y473" s="59">
        <v>0</v>
      </c>
    </row>
    <row r="474" spans="8:25" ht="15.75" outlineLevel="6">
      <c r="H474" s="2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44"/>
      <c r="X474" s="65">
        <v>0</v>
      </c>
      <c r="Y474" s="59">
        <v>0</v>
      </c>
    </row>
    <row r="475" spans="8:25" ht="18.75">
      <c r="H475" s="38" t="e">
        <f>#REF!+#REF!+H367+H10</f>
        <v>#REF!</v>
      </c>
      <c r="I475" s="38" t="e">
        <f>#REF!+#REF!+I367+I10</f>
        <v>#REF!</v>
      </c>
      <c r="J475" s="38" t="e">
        <f>#REF!+#REF!+J367+J10</f>
        <v>#REF!</v>
      </c>
      <c r="K475" s="38" t="e">
        <f>#REF!+#REF!+K367+K10</f>
        <v>#REF!</v>
      </c>
      <c r="L475" s="38" t="e">
        <f>#REF!+#REF!+L367+L10</f>
        <v>#REF!</v>
      </c>
      <c r="M475" s="38" t="e">
        <f>#REF!+#REF!+M367+M10</f>
        <v>#REF!</v>
      </c>
      <c r="N475" s="38" t="e">
        <f>#REF!+#REF!+N367+N10</f>
        <v>#REF!</v>
      </c>
      <c r="O475" s="38" t="e">
        <f>#REF!+#REF!+O367+O10</f>
        <v>#REF!</v>
      </c>
      <c r="P475" s="38" t="e">
        <f>#REF!+#REF!+P367+P10</f>
        <v>#REF!</v>
      </c>
      <c r="Q475" s="38" t="e">
        <f>#REF!+#REF!+Q367+Q10</f>
        <v>#REF!</v>
      </c>
      <c r="R475" s="38" t="e">
        <f>#REF!+#REF!+R367+R10</f>
        <v>#REF!</v>
      </c>
      <c r="S475" s="38" t="e">
        <f>#REF!+#REF!+S367+S10</f>
        <v>#REF!</v>
      </c>
      <c r="T475" s="38" t="e">
        <f>#REF!+#REF!+T367+T10</f>
        <v>#REF!</v>
      </c>
      <c r="U475" s="38" t="e">
        <f>#REF!+#REF!+U367+U10</f>
        <v>#REF!</v>
      </c>
      <c r="V475" s="38" t="e">
        <f>#REF!+#REF!+V367+V10</f>
        <v>#REF!</v>
      </c>
      <c r="W475" s="38" t="e">
        <f>#REF!+#REF!+W367+W10</f>
        <v>#REF!</v>
      </c>
      <c r="X475" s="76" t="e">
        <f>#REF!+#REF!+X367+X10</f>
        <v>#REF!</v>
      </c>
      <c r="Y475" s="56" t="e">
        <f>X475/G469*100</f>
        <v>#REF!</v>
      </c>
    </row>
    <row r="476" spans="8:23" ht="15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8:23" ht="15.75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</sheetData>
  <sheetProtection/>
  <autoFilter ref="A9:Z359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2018-10-18T03:16:54Z</dcterms:modified>
  <cp:category/>
  <cp:version/>
  <cp:contentType/>
  <cp:contentStatus/>
</cp:coreProperties>
</file>